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Endow Summary" sheetId="1" r:id="rId1"/>
    <sheet name="Public Systems" sheetId="2" r:id="rId2"/>
    <sheet name="Ranking by size" sheetId="3" r:id="rId3"/>
  </sheets>
  <definedNames>
    <definedName name="_xlnm.Print_Area" localSheetId="0">'Endow Summary'!$A$1:$L$140</definedName>
  </definedNames>
  <calcPr fullCalcOnLoad="1"/>
</workbook>
</file>

<file path=xl/sharedStrings.xml><?xml version="1.0" encoding="utf-8"?>
<sst xmlns="http://schemas.openxmlformats.org/spreadsheetml/2006/main" count="1273" uniqueCount="998">
  <si>
    <t>Market value (in thousands)</t>
  </si>
  <si>
    <t>Rank</t>
  </si>
  <si>
    <t>One-year</t>
  </si>
  <si>
    <t>change</t>
  </si>
  <si>
    <t>1. Harvard U</t>
  </si>
  <si>
    <t>2. Yale U</t>
  </si>
  <si>
    <t>3. Stanford U</t>
  </si>
  <si>
    <t>4. Princeton U</t>
  </si>
  <si>
    <t>5. U of Texas</t>
  </si>
  <si>
    <t>6. Massachusetts Inst of Technology</t>
  </si>
  <si>
    <t>7. Columbia U</t>
  </si>
  <si>
    <t>8. U of Michigan</t>
  </si>
  <si>
    <t>9. U of Pennsylvania</t>
  </si>
  <si>
    <t>10. Texas A&amp;M U and Fdns</t>
  </si>
  <si>
    <t>11. Northwestern U</t>
  </si>
  <si>
    <t>13. U of Chicago</t>
  </si>
  <si>
    <t>14. U of Notre Dame</t>
  </si>
  <si>
    <t>15. Duke U</t>
  </si>
  <si>
    <t>16. Washington U in St Louis</t>
  </si>
  <si>
    <t>17. Emory U</t>
  </si>
  <si>
    <t>18. Cornell U</t>
  </si>
  <si>
    <t>19. Rice U</t>
  </si>
  <si>
    <t>20. U of Virginia</t>
  </si>
  <si>
    <t>21. Dartmouth C</t>
  </si>
  <si>
    <t>22. U of Southern California</t>
  </si>
  <si>
    <t>23. Vanderbilt U</t>
  </si>
  <si>
    <t>24. U of Minnesota</t>
  </si>
  <si>
    <t>25. Johns Hopkins U</t>
  </si>
  <si>
    <t>26. Brown U</t>
  </si>
  <si>
    <t>27. Ohio State U and Fdn</t>
  </si>
  <si>
    <t>28. U of Pittsburgh</t>
  </si>
  <si>
    <t>29. U of Washington</t>
  </si>
  <si>
    <t>30. U of North Carolina at Chapel Hill and Fdns</t>
  </si>
  <si>
    <t>31. New York U</t>
  </si>
  <si>
    <t>32. Rockefeller U</t>
  </si>
  <si>
    <t>33. Williams C</t>
  </si>
  <si>
    <t>34. California Inst of Technology</t>
  </si>
  <si>
    <t>35. Case Western Reserve U</t>
  </si>
  <si>
    <t>36. Purdue U</t>
  </si>
  <si>
    <t>38. Pomona C</t>
  </si>
  <si>
    <t>39. U of Rochester</t>
  </si>
  <si>
    <t>40. Grinnell C</t>
  </si>
  <si>
    <t>41. Boston C</t>
  </si>
  <si>
    <t>42. Amherst C</t>
  </si>
  <si>
    <t>43. Wellesley C</t>
  </si>
  <si>
    <t>44. U of Richmond</t>
  </si>
  <si>
    <t>45. U of Wisconsin Fdn</t>
  </si>
  <si>
    <t>46. Pennsylvania State U</t>
  </si>
  <si>
    <t>47. Indiana U and Fdn</t>
  </si>
  <si>
    <t>48. U of Illinois</t>
  </si>
  <si>
    <t>49. Tufts U</t>
  </si>
  <si>
    <t>50. Swarthmore C</t>
  </si>
  <si>
    <t>51. Yeshiva U</t>
  </si>
  <si>
    <t>52. U of Delaware</t>
  </si>
  <si>
    <t>53. Smith C</t>
  </si>
  <si>
    <t>54. Southern Methodist U</t>
  </si>
  <si>
    <t>55. Georgia Tech Fdn</t>
  </si>
  <si>
    <t>56. Baylor C of Medicine</t>
  </si>
  <si>
    <t>57. U of Nebraska and Fdn</t>
  </si>
  <si>
    <t>58. Wake Forest U</t>
  </si>
  <si>
    <t>59. Michigan State U</t>
  </si>
  <si>
    <t>60. Kansas U Endowment Association</t>
  </si>
  <si>
    <t>61. U of Florida Fdn</t>
  </si>
  <si>
    <t>62. Texas Christian U</t>
  </si>
  <si>
    <t>63. U of Cincinnati</t>
  </si>
  <si>
    <t>64. George Washington U</t>
  </si>
  <si>
    <t>65. Carnegie Mellon U</t>
  </si>
  <si>
    <t>66. U of Oklahoma</t>
  </si>
  <si>
    <t>67. Princeton Theological Seminary</t>
  </si>
  <si>
    <t>68. Berea C</t>
  </si>
  <si>
    <t>69. Boston U</t>
  </si>
  <si>
    <t>70. U of Missouri</t>
  </si>
  <si>
    <t>71. Syracuse U</t>
  </si>
  <si>
    <t>72. Lehigh U</t>
  </si>
  <si>
    <t>73. Georgetown U</t>
  </si>
  <si>
    <t>74. Baylor U</t>
  </si>
  <si>
    <t>76. Tulane U</t>
  </si>
  <si>
    <t>77. U of Alabama</t>
  </si>
  <si>
    <t>78. Trinity U (Tex)</t>
  </si>
  <si>
    <t>79. U of Iowa and Fdn</t>
  </si>
  <si>
    <t>81. Saint Louis U</t>
  </si>
  <si>
    <t>82. U of Kentucky</t>
  </si>
  <si>
    <t>83. U of Tennessee</t>
  </si>
  <si>
    <t>84. Middlebury C</t>
  </si>
  <si>
    <t>85. U of Tulsa</t>
  </si>
  <si>
    <t>86. U of Arkansas and Fdn</t>
  </si>
  <si>
    <t>87. Vassar C</t>
  </si>
  <si>
    <t>90. Bowdoin C</t>
  </si>
  <si>
    <t>91. Oberlin C</t>
  </si>
  <si>
    <t>92. Rensselaer Polytechnic Inst</t>
  </si>
  <si>
    <t>93. U of Maryland and Fdn</t>
  </si>
  <si>
    <t>94. U of Louisville Fdn</t>
  </si>
  <si>
    <t>96. U of Miami</t>
  </si>
  <si>
    <t>97. Pepperdine U</t>
  </si>
  <si>
    <t>98. Lafayette C</t>
  </si>
  <si>
    <t>100. U of Colorado Fdn</t>
  </si>
  <si>
    <t>Subtotal</t>
  </si>
  <si>
    <t>Students</t>
  </si>
  <si>
    <t>Endowment</t>
  </si>
  <si>
    <t>Per Student</t>
  </si>
  <si>
    <t>Schools</t>
  </si>
  <si>
    <t>U Texas</t>
  </si>
  <si>
    <t>Arlington</t>
  </si>
  <si>
    <t>Austin</t>
  </si>
  <si>
    <t>Brownsville</t>
  </si>
  <si>
    <t>Dallas</t>
  </si>
  <si>
    <t>El Paso</t>
  </si>
  <si>
    <t>San Antonio</t>
  </si>
  <si>
    <t>Tyler</t>
  </si>
  <si>
    <t>HSC Houston</t>
  </si>
  <si>
    <t>HSC San Antonio</t>
  </si>
  <si>
    <t>Anderson Cancer Center</t>
  </si>
  <si>
    <t>Permian Basin</t>
  </si>
  <si>
    <t>Pan American</t>
  </si>
  <si>
    <t>SW Med Center Dallas</t>
  </si>
  <si>
    <t>Medical Branch Galveston</t>
  </si>
  <si>
    <t>Total</t>
  </si>
  <si>
    <t>Undergrad</t>
  </si>
  <si>
    <t>Texas A&amp;M</t>
  </si>
  <si>
    <t>Loredo</t>
  </si>
  <si>
    <t>College Station</t>
  </si>
  <si>
    <t>Galveston</t>
  </si>
  <si>
    <t>HSC College Station</t>
  </si>
  <si>
    <t>Commerce</t>
  </si>
  <si>
    <t>Corpus Christi</t>
  </si>
  <si>
    <t>Kingsville</t>
  </si>
  <si>
    <t>Texarkana</t>
  </si>
  <si>
    <t xml:space="preserve">Cumulative </t>
  </si>
  <si>
    <t>Endowments</t>
  </si>
  <si>
    <t>University of California</t>
  </si>
  <si>
    <t>Berkeley</t>
  </si>
  <si>
    <t>Davis</t>
  </si>
  <si>
    <t>Irvine</t>
  </si>
  <si>
    <t>LA</t>
  </si>
  <si>
    <t>Merced</t>
  </si>
  <si>
    <t>Roverside</t>
  </si>
  <si>
    <t>San Diego</t>
  </si>
  <si>
    <t>San Francisco</t>
  </si>
  <si>
    <t>Santa Barbara</t>
  </si>
  <si>
    <t>Santa Cruz</t>
  </si>
  <si>
    <t>University of Minnesota</t>
  </si>
  <si>
    <t>Crookston</t>
  </si>
  <si>
    <t>Duluth</t>
  </si>
  <si>
    <t>Morris</t>
  </si>
  <si>
    <t>Twin Cities</t>
  </si>
  <si>
    <t>Ohio State</t>
  </si>
  <si>
    <t>Agriculture</t>
  </si>
  <si>
    <t>Lima</t>
  </si>
  <si>
    <t>Columbus</t>
  </si>
  <si>
    <t>Marion</t>
  </si>
  <si>
    <t>Newark</t>
  </si>
  <si>
    <t>Mansfield</t>
  </si>
  <si>
    <t>University of Pittsburgh</t>
  </si>
  <si>
    <t>Health System</t>
  </si>
  <si>
    <t>Nursing</t>
  </si>
  <si>
    <t>Bradford</t>
  </si>
  <si>
    <t>Greenburg</t>
  </si>
  <si>
    <t>Johnstown</t>
  </si>
  <si>
    <t>Pittsburgh</t>
  </si>
  <si>
    <t>Titusville</t>
  </si>
  <si>
    <t>University of Washington</t>
  </si>
  <si>
    <t>Bothell</t>
  </si>
  <si>
    <t>Seattle</t>
  </si>
  <si>
    <t>Tacoma</t>
  </si>
  <si>
    <t xml:space="preserve">Sources:  </t>
  </si>
  <si>
    <t>Total Reporting Schools</t>
  </si>
  <si>
    <t>Remaining Schools</t>
  </si>
  <si>
    <t>Purdue</t>
  </si>
  <si>
    <t>Calumet</t>
  </si>
  <si>
    <t>Main</t>
  </si>
  <si>
    <t>North Central</t>
  </si>
  <si>
    <t xml:space="preserve">UW-Eau Claire </t>
  </si>
  <si>
    <t xml:space="preserve">UW-Green Bay </t>
  </si>
  <si>
    <t xml:space="preserve">UW-La Crosse </t>
  </si>
  <si>
    <t xml:space="preserve">UW-Madison </t>
  </si>
  <si>
    <t xml:space="preserve">UW-Milwaukee </t>
  </si>
  <si>
    <t xml:space="preserve">UW-Oshkosh </t>
  </si>
  <si>
    <t xml:space="preserve">UW-Parkside </t>
  </si>
  <si>
    <t xml:space="preserve">UW-Platteville </t>
  </si>
  <si>
    <t xml:space="preserve">UW-River Falls </t>
  </si>
  <si>
    <t xml:space="preserve">UW-Stevens Point </t>
  </si>
  <si>
    <t xml:space="preserve">UW-Stout </t>
  </si>
  <si>
    <t xml:space="preserve">UW-Superior </t>
  </si>
  <si>
    <t>UW-Whitewater</t>
  </si>
  <si>
    <t>OW-College</t>
  </si>
  <si>
    <t>University of Wisconsin</t>
  </si>
  <si>
    <t>Penn State Abington</t>
  </si>
  <si>
    <t>Penn State Altoona</t>
  </si>
  <si>
    <t>Penn State Beaver</t>
  </si>
  <si>
    <t>Penn State Berks</t>
  </si>
  <si>
    <t>Penn State Brandywine</t>
  </si>
  <si>
    <t>Penn State DuBois</t>
  </si>
  <si>
    <t>Penn State Erie, The Behrend College</t>
  </si>
  <si>
    <t>Penn State Fayette, The Eberly Campus</t>
  </si>
  <si>
    <t>Penn State Greater Allegheny</t>
  </si>
  <si>
    <t>Penn State Harrisburg</t>
  </si>
  <si>
    <t>Penn State Hazleton</t>
  </si>
  <si>
    <t>Penn State Lehigh Valley</t>
  </si>
  <si>
    <t>Penn State Mont Alto</t>
  </si>
  <si>
    <t>Penn State New Kensington</t>
  </si>
  <si>
    <t>Penn State Schuylkill</t>
  </si>
  <si>
    <t>Penn State Shenango</t>
  </si>
  <si>
    <t>Penn State Wilkes-Barre</t>
  </si>
  <si>
    <t>Penn State Worthington Scranton</t>
  </si>
  <si>
    <t>Penn State York</t>
  </si>
  <si>
    <t xml:space="preserve">Penn State Great Valley </t>
  </si>
  <si>
    <t>School of Graduate Professional Studies</t>
  </si>
  <si>
    <t>Penn State Hershey College of Medicine</t>
  </si>
  <si>
    <t>Penn State Hershey Medical Center</t>
  </si>
  <si>
    <t>Pennsylvania College of Technology</t>
  </si>
  <si>
    <t>Penn State Dickinson School of Law</t>
  </si>
  <si>
    <t>Penn State World Campus</t>
  </si>
  <si>
    <t>Division of Undergraduate Studies</t>
  </si>
  <si>
    <t xml:space="preserve">      As a % of Total</t>
  </si>
  <si>
    <t>School</t>
  </si>
  <si>
    <t>Cumulative</t>
  </si>
  <si>
    <t>IU Bloomington</t>
  </si>
  <si>
    <t>IUPUI Indianapolis</t>
  </si>
  <si>
    <t>IU East</t>
  </si>
  <si>
    <t>IPFW Fort Wayne</t>
  </si>
  <si>
    <t>IU Kokomo</t>
  </si>
  <si>
    <t>IU Northwest</t>
  </si>
  <si>
    <t>IU South Bend</t>
  </si>
  <si>
    <t>IU Southeast</t>
  </si>
  <si>
    <t>Penn State Main Campus</t>
  </si>
  <si>
    <t>UI - Chicago</t>
  </si>
  <si>
    <t>UI - Sprinfgield</t>
  </si>
  <si>
    <t>UI - Urbana</t>
  </si>
  <si>
    <t>University of Nebraska at Kearney</t>
  </si>
  <si>
    <t>University of Nebraska at Omaha</t>
  </si>
  <si>
    <t>University of Nebraska Medical Center</t>
  </si>
  <si>
    <t>University of Nebraska-Lincoln</t>
  </si>
  <si>
    <t>37. U of Toronto  *</t>
  </si>
  <si>
    <t>University of Cincinnati-Clermont College</t>
  </si>
  <si>
    <t>University of Cincinnati-Main Campus</t>
  </si>
  <si>
    <t>University of Cincinnati-Raymond Walters College</t>
  </si>
  <si>
    <t>University of Missouri-Columbia</t>
  </si>
  <si>
    <t>University of Missouri-Kansas City</t>
  </si>
  <si>
    <t>University of Missouri-Rolla</t>
  </si>
  <si>
    <t>University of Missouri-St Louis</t>
  </si>
  <si>
    <t>75. U of British Columbia *</t>
  </si>
  <si>
    <t>The University of Alabama</t>
  </si>
  <si>
    <t>University of Alabama at Birmingham</t>
  </si>
  <si>
    <t>University of Alabama in Huntsville</t>
  </si>
  <si>
    <t>80. U of California at Los Angeles Fdn **</t>
  </si>
  <si>
    <t>12. U of California **</t>
  </si>
  <si>
    <t xml:space="preserve"> ** UCLA of the University of California System has their own endowment, so they are not included here in total students, it is ranked #cccccc</t>
  </si>
  <si>
    <t>The University of Tennessee</t>
  </si>
  <si>
    <t>The University of Tennessee at Chattanooga</t>
  </si>
  <si>
    <t>The University of Tennessee-Martin</t>
  </si>
  <si>
    <t>University of Arkansas, Fayetteville</t>
  </si>
  <si>
    <t>University of Arkansas at Pine Bluff</t>
  </si>
  <si>
    <t>University of Arkansas for Medical Sciences</t>
  </si>
  <si>
    <t>University of Arkansas at Little Rock</t>
  </si>
  <si>
    <t>University of Arkansas at Monticello</t>
  </si>
  <si>
    <t>Phillips Community College of the U of A</t>
  </si>
  <si>
    <t>U of A Community College at Hope</t>
  </si>
  <si>
    <t>U of A Community College at Batesville</t>
  </si>
  <si>
    <t>U of A Community College at Morrilton</t>
  </si>
  <si>
    <t>Cossatot Community College of the U of A</t>
  </si>
  <si>
    <t>University of Arkansas at Fort Smith</t>
  </si>
  <si>
    <t>Arkansas School for Mathematics, Sciences, and the Arts</t>
  </si>
  <si>
    <t>University of Arkansas Clinton School of Public Service</t>
  </si>
  <si>
    <t>89. U of California at Berkeley **</t>
  </si>
  <si>
    <t xml:space="preserve"> ** UC at Berkeley of the University of California System has their own endowment, so they are not included here in total students, it is ranked #cccccc</t>
  </si>
  <si>
    <t>University of Maryland Eastern Shore</t>
  </si>
  <si>
    <t>University of Maryland-Baltimore</t>
  </si>
  <si>
    <t>University of Maryland-Baltimore County</t>
  </si>
  <si>
    <t>University of Maryland-College Park</t>
  </si>
  <si>
    <t>University of Maryland-University College</t>
  </si>
  <si>
    <t>88. McGill U *</t>
  </si>
  <si>
    <t xml:space="preserve"> * Canadian Schools are not in NCES database, used 2006 Annual Report for data</t>
  </si>
  <si>
    <t>95. Principia Corporation ###</t>
  </si>
  <si>
    <t xml:space="preserve"> *** The Principia includes a K-12 school in addition to this college</t>
  </si>
  <si>
    <t>99. U of Alberta *</t>
  </si>
  <si>
    <r>
      <t xml:space="preserve">6/30/2007 </t>
    </r>
    <r>
      <rPr>
        <sz val="10"/>
        <rFont val="Arial"/>
        <family val="2"/>
      </rPr>
      <t>(1)</t>
    </r>
  </si>
  <si>
    <r>
      <t xml:space="preserve">6/30/2006 </t>
    </r>
    <r>
      <rPr>
        <sz val="10"/>
        <rFont val="Arial"/>
        <family val="2"/>
      </rPr>
      <t>(1)</t>
    </r>
  </si>
  <si>
    <r>
      <t xml:space="preserve">Total </t>
    </r>
    <r>
      <rPr>
        <sz val="10"/>
        <rFont val="Arial"/>
        <family val="2"/>
      </rPr>
      <t>(2)</t>
    </r>
  </si>
  <si>
    <t xml:space="preserve">  (1) Endowments: Chronicle of Higher Education Database</t>
  </si>
  <si>
    <t xml:space="preserve"> (2) Enrollments:  NCES Fall 2006</t>
  </si>
  <si>
    <t>University of Colorado -  Boulder</t>
  </si>
  <si>
    <t>University of Colorado - Colorodo Springs</t>
  </si>
  <si>
    <t>University of Colorado - Denver</t>
  </si>
  <si>
    <t>Private</t>
  </si>
  <si>
    <t>Public</t>
  </si>
  <si>
    <t>Per School</t>
  </si>
  <si>
    <t>Total Schools</t>
  </si>
  <si>
    <t>Top 100</t>
  </si>
  <si>
    <t xml:space="preserve">Public </t>
  </si>
  <si>
    <t>Total Students</t>
  </si>
  <si>
    <t>%</t>
  </si>
  <si>
    <t>Balance</t>
  </si>
  <si>
    <t>12. U of California</t>
  </si>
  <si>
    <t>37. U of Toronto</t>
  </si>
  <si>
    <t>75. U of British Columbia</t>
  </si>
  <si>
    <t>80. U of California at Los Angeles Fdn</t>
  </si>
  <si>
    <t>88. McGill U</t>
  </si>
  <si>
    <t>89. U of California at Berkeley</t>
  </si>
  <si>
    <t>95. Principia Corporation</t>
  </si>
  <si>
    <t>99. U of Alberta</t>
  </si>
  <si>
    <t>101. Wesleyan U</t>
  </si>
  <si>
    <t>102. Colgate U</t>
  </si>
  <si>
    <t>103. Hamilton C (NY)</t>
  </si>
  <si>
    <t>104. Santa Clara U</t>
  </si>
  <si>
    <t>105. Washington and Lee U</t>
  </si>
  <si>
    <t>106. Brandeis U</t>
  </si>
  <si>
    <t>107. Berry C</t>
  </si>
  <si>
    <t>108. Northeastern U</t>
  </si>
  <si>
    <t>109. Macalester C</t>
  </si>
  <si>
    <t>110. Bryn Mawr C</t>
  </si>
  <si>
    <t>111. Carleton C</t>
  </si>
  <si>
    <t>112. C of the Holy Cross</t>
  </si>
  <si>
    <t>113. Louisiana State U</t>
  </si>
  <si>
    <t>114. Rochester Inst of Technology</t>
  </si>
  <si>
    <t>115. Rutgers U</t>
  </si>
  <si>
    <t>116. Washington State U</t>
  </si>
  <si>
    <t>117. Denison U</t>
  </si>
  <si>
    <t>118. Texas Tech U</t>
  </si>
  <si>
    <t>119. Drexel U</t>
  </si>
  <si>
    <t>120. U of Georgia Fdn</t>
  </si>
  <si>
    <t>121. Mount Holyoke C</t>
  </si>
  <si>
    <t>122. Queens U (Ontario)</t>
  </si>
  <si>
    <t>123. Thomas Jefferson U</t>
  </si>
  <si>
    <t>124. U of Utah</t>
  </si>
  <si>
    <t>125. Bucknell U</t>
  </si>
  <si>
    <t>126. Colby C</t>
  </si>
  <si>
    <t>127. Cooper Union for the Advancement of Science and Art</t>
  </si>
  <si>
    <t>128. Iowa State U and Fdn</t>
  </si>
  <si>
    <t>129. C of William and Mary and Fdns</t>
  </si>
  <si>
    <t>130. State U of New York Pooled and U at Buffalo and Fdn</t>
  </si>
  <si>
    <t>131. DePauw U</t>
  </si>
  <si>
    <t>132. Florida State U Fdn</t>
  </si>
  <si>
    <t>133. Furman U</t>
  </si>
  <si>
    <t>134. Haverford C</t>
  </si>
  <si>
    <t>135. North Carolina State U Fdns</t>
  </si>
  <si>
    <t>136. U of Arizona and Fdn</t>
  </si>
  <si>
    <t>137. Virginia Tech Fdn</t>
  </si>
  <si>
    <t>138. Howard U</t>
  </si>
  <si>
    <t>139. Colorado C</t>
  </si>
  <si>
    <t>140. U of Houston</t>
  </si>
  <si>
    <t>141. Medical C of Wisconsin</t>
  </si>
  <si>
    <t>142. U of Mississippi and Fdn</t>
  </si>
  <si>
    <t>143. Davidson C</t>
  </si>
  <si>
    <t>144. Franklin W Olin C of Engineering</t>
  </si>
  <si>
    <t>145. Arizona State U and ASU Fdn</t>
  </si>
  <si>
    <t>146. Claremont McKenna C</t>
  </si>
  <si>
    <t>147. U of California at San Francisco Fdn</t>
  </si>
  <si>
    <t>148. Oklahoma State U and Fdn</t>
  </si>
  <si>
    <t>149. Reed C</t>
  </si>
  <si>
    <t>150. U of Oregon</t>
  </si>
  <si>
    <t>151. Fordham U</t>
  </si>
  <si>
    <t>152. Oregon Health Sciences Fdn</t>
  </si>
  <si>
    <t>153. Rush U</t>
  </si>
  <si>
    <t>154. Oregon State U Fdn</t>
  </si>
  <si>
    <t>155. Trinity C (Conn)</t>
  </si>
  <si>
    <t>156. West Virginia U Fdn</t>
  </si>
  <si>
    <t>157. Clemson U and Fdn</t>
  </si>
  <si>
    <t>158. Auburn U and Fdn</t>
  </si>
  <si>
    <t>159. Wabash C</t>
  </si>
  <si>
    <t>160. U of Dayton</t>
  </si>
  <si>
    <t>161. Miami U (Ohio) and Fdn</t>
  </si>
  <si>
    <t>162. Creighton U</t>
  </si>
  <si>
    <t>163. Worcester Polytechnic Inst</t>
  </si>
  <si>
    <t>164. American U</t>
  </si>
  <si>
    <t>165. VMI Fdn</t>
  </si>
  <si>
    <t>166. Whitman C</t>
  </si>
  <si>
    <t>167. U of South Florida Fdn</t>
  </si>
  <si>
    <t>168. Woods Hole Oceanographic Institution</t>
  </si>
  <si>
    <t>169. Rhode Island School of Design</t>
  </si>
  <si>
    <t>170. Occidental C</t>
  </si>
  <si>
    <t>171. Loyola U of Chicago</t>
  </si>
  <si>
    <t>172. Loyola Marymount U</t>
  </si>
  <si>
    <t>173. Union C (NY)</t>
  </si>
  <si>
    <t>174. St John's U (NY)</t>
  </si>
  <si>
    <t>175. Rollins C</t>
  </si>
  <si>
    <t>176. C of the Ozarks</t>
  </si>
  <si>
    <t>177. Bryn Athyn C of the New Church</t>
  </si>
  <si>
    <t>178. Franklin &amp; Marshall C</t>
  </si>
  <si>
    <t>179. Wheaton C (Ill)</t>
  </si>
  <si>
    <t>180. Marquette U</t>
  </si>
  <si>
    <t>181. U of Saint Thomas (Minn)</t>
  </si>
  <si>
    <t>182. University of California at San Diego Fdn</t>
  </si>
  <si>
    <t>183. U of Wisconsin</t>
  </si>
  <si>
    <t>184. Earlham C</t>
  </si>
  <si>
    <t>185. U of Massachusetts and Fdn</t>
  </si>
  <si>
    <t>186. Kansas State U Fdn</t>
  </si>
  <si>
    <t>187. DePaul U</t>
  </si>
  <si>
    <t>188. National U</t>
  </si>
  <si>
    <t>189. Spelman C</t>
  </si>
  <si>
    <t>190. U of Connecticut Fdn</t>
  </si>
  <si>
    <t>191. U of Vermont</t>
  </si>
  <si>
    <t>192. Villanova U</t>
  </si>
  <si>
    <t>193. Virginia Commonwealth U</t>
  </si>
  <si>
    <t>194. Agnes Scott C</t>
  </si>
  <si>
    <t>195. Georgia Inst of Technology</t>
  </si>
  <si>
    <t>196. St Olaf C</t>
  </si>
  <si>
    <t>197. U of New Mexico and Fdn</t>
  </si>
  <si>
    <t>198. U of South Alabama USA Fdn</t>
  </si>
  <si>
    <t>199. Sewanee: the U of the South</t>
  </si>
  <si>
    <t>200. Southwestern U (Tex)</t>
  </si>
  <si>
    <t>201. U of Alaska and Fdn</t>
  </si>
  <si>
    <t>202. U of Wyoming</t>
  </si>
  <si>
    <t>203. Samford U</t>
  </si>
  <si>
    <t>204. Lebanese American U</t>
  </si>
  <si>
    <t>205. Clark U</t>
  </si>
  <si>
    <t>206. Rhodes C</t>
  </si>
  <si>
    <t>207. Dickinson C</t>
  </si>
  <si>
    <t>208. Skidmore C</t>
  </si>
  <si>
    <t>209. U of New Hampshire</t>
  </si>
  <si>
    <t>210. Abilene Christian U</t>
  </si>
  <si>
    <t>211. Regent U</t>
  </si>
  <si>
    <t>212. U of Denver</t>
  </si>
  <si>
    <t>213. Bates C</t>
  </si>
  <si>
    <t>214. Scripps C</t>
  </si>
  <si>
    <t>215. Gettysburg C</t>
  </si>
  <si>
    <t>216. C of Wooster</t>
  </si>
  <si>
    <t>217. St Lawrence U</t>
  </si>
  <si>
    <t>218. Fairfield U</t>
  </si>
  <si>
    <t>219. Willamette U</t>
  </si>
  <si>
    <t>220. Drew U</t>
  </si>
  <si>
    <t>221. Harvey Mudd C</t>
  </si>
  <si>
    <t>222. U of Puget Sound</t>
  </si>
  <si>
    <t>223. Hampton U</t>
  </si>
  <si>
    <t>224. U of San Diego</t>
  </si>
  <si>
    <t>225. Bentley C</t>
  </si>
  <si>
    <t>226. Loma Linda U</t>
  </si>
  <si>
    <t>227. Ohio U</t>
  </si>
  <si>
    <t>228. Bradley U</t>
  </si>
  <si>
    <t>229. U of Nevada at Reno and Fdn</t>
  </si>
  <si>
    <t>230. Temple U</t>
  </si>
  <si>
    <t>231. Wayne State U</t>
  </si>
  <si>
    <t>232. Johnson &amp; Wales U</t>
  </si>
  <si>
    <t>233. U of California at Irvine</t>
  </si>
  <si>
    <t>234. Ithaca C</t>
  </si>
  <si>
    <t>235. Mills C</t>
  </si>
  <si>
    <t>236. New School</t>
  </si>
  <si>
    <t>237. Lawrence U (Wis)</t>
  </si>
  <si>
    <t>238. Seton Hall U</t>
  </si>
  <si>
    <t>239. Hofstra U</t>
  </si>
  <si>
    <t>240. Connecticut C</t>
  </si>
  <si>
    <t>241. Lewis &amp; Clark C (Ore)</t>
  </si>
  <si>
    <t>242. Quinnipiac U</t>
  </si>
  <si>
    <t>243. Berklee C of Music</t>
  </si>
  <si>
    <t>244. U of the Pacific</t>
  </si>
  <si>
    <t>245. Babson C</t>
  </si>
  <si>
    <t>246. Catholic U of America</t>
  </si>
  <si>
    <t>247. Teachers C, Columbia U</t>
  </si>
  <si>
    <t>248. U at Buffalo Fdn</t>
  </si>
  <si>
    <t>249. Citadel</t>
  </si>
  <si>
    <t>250. U of San Francisco</t>
  </si>
  <si>
    <t>251. Seattle U</t>
  </si>
  <si>
    <t>252. Barnard C</t>
  </si>
  <si>
    <t>253. U of Memphis</t>
  </si>
  <si>
    <t>254. Centre C of Kentucky</t>
  </si>
  <si>
    <t>255. Chapman U</t>
  </si>
  <si>
    <t>256. Goucher C</t>
  </si>
  <si>
    <t>257. Claremont Graduate U</t>
  </si>
  <si>
    <t>258. Mercer U</t>
  </si>
  <si>
    <t>259. Rose-Hulman Inst of Technology</t>
  </si>
  <si>
    <t>260. Ball State U Fdn</t>
  </si>
  <si>
    <t>261. Western Michigan U Fdn</t>
  </si>
  <si>
    <t>262. Simmons C</t>
  </si>
  <si>
    <t>263. Valparaiso U</t>
  </si>
  <si>
    <t>264. Kenyon C</t>
  </si>
  <si>
    <t>265. U of Akron and Fdn</t>
  </si>
  <si>
    <t>266. Gallaudet U</t>
  </si>
  <si>
    <t>267. Hendrix C</t>
  </si>
  <si>
    <t>268. Wheaton C (Mass)</t>
  </si>
  <si>
    <t>269. Illinois Wesleyan U</t>
  </si>
  <si>
    <t>270. Florida Atlantic U Fdn</t>
  </si>
  <si>
    <t>271. Ohio Wesleyan U</t>
  </si>
  <si>
    <t>272. Wichita State U</t>
  </si>
  <si>
    <t>273. U of Idaho</t>
  </si>
  <si>
    <t>274. Colorado State U Fdn</t>
  </si>
  <si>
    <t>275. U of Toledo and Fdn</t>
  </si>
  <si>
    <t>276. U of North Carolina at Greensboro</t>
  </si>
  <si>
    <t>277. Columbia Theological Seminary (Ga)</t>
  </si>
  <si>
    <t>278. Curtis Inst of Music</t>
  </si>
  <si>
    <t>279. California Polytechnic State U and Fdn</t>
  </si>
  <si>
    <t>280. Loyola C (Md)</t>
  </si>
  <si>
    <t>281. Ohio Northern U</t>
  </si>
  <si>
    <t>282. John Carroll U</t>
  </si>
  <si>
    <t>283. Clarkson U</t>
  </si>
  <si>
    <t>284. Old Dominion U</t>
  </si>
  <si>
    <t>285. New Mexico State U and Fdn</t>
  </si>
  <si>
    <t>286. Colorado School of Mines Fdn</t>
  </si>
  <si>
    <t>287. Bryant U</t>
  </si>
  <si>
    <t>288. Duquesne U</t>
  </si>
  <si>
    <t>289. Hobart and William Smith C's</t>
  </si>
  <si>
    <t>290. Youngstown State U and Fdn</t>
  </si>
  <si>
    <t>291. Kalamazoo C</t>
  </si>
  <si>
    <t>292. Hope C</t>
  </si>
  <si>
    <t>293. Wofford C</t>
  </si>
  <si>
    <t>294. Rowan U Fdn</t>
  </si>
  <si>
    <t>295. Hanover C</t>
  </si>
  <si>
    <t>296. U of Maine Fdn</t>
  </si>
  <si>
    <t>297. Butler U</t>
  </si>
  <si>
    <t>298. U of Guelph</t>
  </si>
  <si>
    <t>299. Saint Mary's C of California</t>
  </si>
  <si>
    <t>300. Stonehill C</t>
  </si>
  <si>
    <t>301. Stevens Inst of Technology</t>
  </si>
  <si>
    <t>302. Allegheny C (Pa)</t>
  </si>
  <si>
    <t>303. Providence C</t>
  </si>
  <si>
    <t>304. Randolph C</t>
  </si>
  <si>
    <t>305. Buena Vista U</t>
  </si>
  <si>
    <t>306. St Mary's U (Tex)</t>
  </si>
  <si>
    <t>307. Asbury Theological Seminary</t>
  </si>
  <si>
    <t>308. Drake U</t>
  </si>
  <si>
    <t>309. Medical U of South Carolina Fdn</t>
  </si>
  <si>
    <t>310. Washburn Endowment Assn</t>
  </si>
  <si>
    <t>311. U of the Sciences in Philadelphia</t>
  </si>
  <si>
    <t>312. Inter American U of Puerto Rico</t>
  </si>
  <si>
    <t>313. U of North Carolina at Charlotte</t>
  </si>
  <si>
    <t>314. Polytechnic U</t>
  </si>
  <si>
    <t>315. Austin C</t>
  </si>
  <si>
    <t>316. Transylvania U</t>
  </si>
  <si>
    <t>317. Baldwin-Wallace C</t>
  </si>
  <si>
    <t>318. Saint Joseph's U</t>
  </si>
  <si>
    <t>319. Hampden-Sydney C</t>
  </si>
  <si>
    <t>320. Bowling Green State U</t>
  </si>
  <si>
    <t>321. Siena C</t>
  </si>
  <si>
    <t>322. Saint John's U (Minn)</t>
  </si>
  <si>
    <t>323. Stetson U</t>
  </si>
  <si>
    <t>324. Illinois C</t>
  </si>
  <si>
    <t>325. Muhlenberg C</t>
  </si>
  <si>
    <t>326. Lycoming C</t>
  </si>
  <si>
    <t>327. Medical C of Georgia</t>
  </si>
  <si>
    <t>328. Saint Mary's C (Ind)</t>
  </si>
  <si>
    <t>329. Randolph-Macon C</t>
  </si>
  <si>
    <t>330. Mount Union C</t>
  </si>
  <si>
    <t>331. Utah State U</t>
  </si>
  <si>
    <t>332. Austin Presbyterian Theological Seminary</t>
  </si>
  <si>
    <t>333. Messiah C</t>
  </si>
  <si>
    <t>334. Hollins U</t>
  </si>
  <si>
    <t>335. Susquehanna U</t>
  </si>
  <si>
    <t>336. U of Redlands</t>
  </si>
  <si>
    <t>337. Xavier U (Ohio)</t>
  </si>
  <si>
    <t>338. U of Montana Fdn</t>
  </si>
  <si>
    <t>339. U of Tennessee at Chattanooga Fdn</t>
  </si>
  <si>
    <t>340. U of Maine</t>
  </si>
  <si>
    <t>341. Pace U</t>
  </si>
  <si>
    <t>342. Wittenberg U</t>
  </si>
  <si>
    <t>343. Goshen C</t>
  </si>
  <si>
    <t>344. U of Scranton</t>
  </si>
  <si>
    <t>345. Philadelphia C of Osteopathic Medicine</t>
  </si>
  <si>
    <t>346. U of South Dakota and Fdn</t>
  </si>
  <si>
    <t>347. Christian Theological Seminary (Ind)</t>
  </si>
  <si>
    <t>348. Augustana C (Ill)</t>
  </si>
  <si>
    <t>349. San Diego State U</t>
  </si>
  <si>
    <t>350. Roanoke C</t>
  </si>
  <si>
    <t>351. U of Central Florida Fdn</t>
  </si>
  <si>
    <t>352. Ursinus C</t>
  </si>
  <si>
    <t>353. Roger Williams U</t>
  </si>
  <si>
    <t>354. Alfred U</t>
  </si>
  <si>
    <t>355. Gustavus Adolphus C</t>
  </si>
  <si>
    <t>356. Luther C</t>
  </si>
  <si>
    <t>357. Birmingham-Southern C</t>
  </si>
  <si>
    <t>358. California State U at Fresno</t>
  </si>
  <si>
    <t>359. Alma C</t>
  </si>
  <si>
    <t>360. Columbia C Chicago</t>
  </si>
  <si>
    <t>361. McCormick Theological Seminary</t>
  </si>
  <si>
    <t>n/a</t>
  </si>
  <si>
    <t>362. Baker C</t>
  </si>
  <si>
    <t>363. Montana State U Fdn</t>
  </si>
  <si>
    <t>364. U of Hartford</t>
  </si>
  <si>
    <t>365. California Inst of the Arts</t>
  </si>
  <si>
    <t>366. Adelphi U</t>
  </si>
  <si>
    <t>367. Hardin-Simmons U</t>
  </si>
  <si>
    <t>368. Pitzer C</t>
  </si>
  <si>
    <t>369. State U of New York at Stony Brook Fdn</t>
  </si>
  <si>
    <t>370. Sweet Briar C</t>
  </si>
  <si>
    <t>371. Western Kentucky U and Fdns</t>
  </si>
  <si>
    <t>372. Washington and Jefferson C</t>
  </si>
  <si>
    <t>373. Westminster C (Pa)</t>
  </si>
  <si>
    <t>374. Presbyterian C</t>
  </si>
  <si>
    <t>375. Harding U</t>
  </si>
  <si>
    <t>376. Millsaps C</t>
  </si>
  <si>
    <t>377. Georgia State U Fdn</t>
  </si>
  <si>
    <t>378. Calvin C</t>
  </si>
  <si>
    <t>379. Cottey C</t>
  </si>
  <si>
    <t>380. U of Portland</t>
  </si>
  <si>
    <t>381. Fuller Fdn</t>
  </si>
  <si>
    <t>382. Millikin U</t>
  </si>
  <si>
    <t>383. Elmhurst C</t>
  </si>
  <si>
    <t>384. U of the Ozarks</t>
  </si>
  <si>
    <t>385. U of Rhode Island Fdn</t>
  </si>
  <si>
    <t>386. Lesley U</t>
  </si>
  <si>
    <t>387. St Louis C of Pharmacy</t>
  </si>
  <si>
    <t>388. Moravian C</t>
  </si>
  <si>
    <t>389. Doane C</t>
  </si>
  <si>
    <t>390. U of North Texas</t>
  </si>
  <si>
    <t>391. Florida International U</t>
  </si>
  <si>
    <t>392. Saint Anselm C</t>
  </si>
  <si>
    <t>393. Wentworth Inst of Technology</t>
  </si>
  <si>
    <t>394. Garrett-Evangelical Theological Seminary</t>
  </si>
  <si>
    <t>395. Long Island U</t>
  </si>
  <si>
    <t>396. East Carolina U</t>
  </si>
  <si>
    <t>397. McDaniel C</t>
  </si>
  <si>
    <t>398. Franklin C of Indiana</t>
  </si>
  <si>
    <t>399. Wright State U and Fdn</t>
  </si>
  <si>
    <t>400. U of North Florida Fdn</t>
  </si>
  <si>
    <t>401. Pratt Inst</t>
  </si>
  <si>
    <t>402. East Tennessee State U Fdn</t>
  </si>
  <si>
    <t>403. Whitworth U</t>
  </si>
  <si>
    <t>404. U of Georgia and Arch Fdn</t>
  </si>
  <si>
    <t>405. Widener U</t>
  </si>
  <si>
    <t>406. Meredith C</t>
  </si>
  <si>
    <t>407. Angelo State U</t>
  </si>
  <si>
    <t>408. Southern Illinois U Fdn</t>
  </si>
  <si>
    <t>409. Houston Baptist U</t>
  </si>
  <si>
    <t>410. U of Evansville</t>
  </si>
  <si>
    <t>411. Lynchburg C</t>
  </si>
  <si>
    <t>412. New England Conservatory of Music</t>
  </si>
  <si>
    <t>413. U of Northern Colorado</t>
  </si>
  <si>
    <t>414. Hamline U</t>
  </si>
  <si>
    <t>415. Oregon U system</t>
  </si>
  <si>
    <t>416. Texas State U at San Marcos and Fdn</t>
  </si>
  <si>
    <t>417. Central Michigan U</t>
  </si>
  <si>
    <t>418. Central C</t>
  </si>
  <si>
    <t>419. Canisius C</t>
  </si>
  <si>
    <t>420. Lipscomb U</t>
  </si>
  <si>
    <t>421. Concordia C (Minn)</t>
  </si>
  <si>
    <t>422. U of California at Riverside</t>
  </si>
  <si>
    <t>423. Emmanuel C (Mass)</t>
  </si>
  <si>
    <t>424. Whittier C</t>
  </si>
  <si>
    <t>425. Simpson C (Iowa)</t>
  </si>
  <si>
    <t>426. Westmont C</t>
  </si>
  <si>
    <t>427. Knox C</t>
  </si>
  <si>
    <t>428. Michigan Technological U</t>
  </si>
  <si>
    <t>429. Illinois State U Fdn</t>
  </si>
  <si>
    <t>430. North Central C</t>
  </si>
  <si>
    <t>431. Coe C</t>
  </si>
  <si>
    <t>432. Elon U</t>
  </si>
  <si>
    <t>433. Meharry Medical C</t>
  </si>
  <si>
    <t>434. St Francis C (NY)</t>
  </si>
  <si>
    <t>435. Hiram C</t>
  </si>
  <si>
    <t>436. Ouachita Baptist U</t>
  </si>
  <si>
    <t>437. U of Indianapolis</t>
  </si>
  <si>
    <t>438. Saint Michael's C</t>
  </si>
  <si>
    <t>439. Taylor U</t>
  </si>
  <si>
    <t>440. Guilford C</t>
  </si>
  <si>
    <t>441. Niagara U</t>
  </si>
  <si>
    <t>442. Boise State U Fdn</t>
  </si>
  <si>
    <t>443. Monmouth C (Ill)</t>
  </si>
  <si>
    <t>444. Lake Forest C</t>
  </si>
  <si>
    <t>445. Linfield C</t>
  </si>
  <si>
    <t>446. Sarah Lawrence C</t>
  </si>
  <si>
    <t>447. South Dakota State U</t>
  </si>
  <si>
    <t>448. Marietta C</t>
  </si>
  <si>
    <t>449. Juniata C</t>
  </si>
  <si>
    <t>450. St Norbert C</t>
  </si>
  <si>
    <t>451. Roosevelt U</t>
  </si>
  <si>
    <t>452. New Jersey Inst of Technology</t>
  </si>
  <si>
    <t>453. Cornell C (Iowa)</t>
  </si>
  <si>
    <t>454. Florida Southern C</t>
  </si>
  <si>
    <t>455. Emporia State U Fdn</t>
  </si>
  <si>
    <t>456. Sacred Heart U (Conn)</t>
  </si>
  <si>
    <t>457. Pacific Lutheran U</t>
  </si>
  <si>
    <t>458. Texas Lutheran U</t>
  </si>
  <si>
    <t>459. State U of New York at Binghamton</t>
  </si>
  <si>
    <t>460. Hastings C</t>
  </si>
  <si>
    <t>461. Assumption C</t>
  </si>
  <si>
    <t>462. Valencia CC and Fdn</t>
  </si>
  <si>
    <t>463. Oklahoma Christian U</t>
  </si>
  <si>
    <t>464. Hartwick C</t>
  </si>
  <si>
    <t>465. John Brown U</t>
  </si>
  <si>
    <t>466. Wilson C</t>
  </si>
  <si>
    <t>467. U of Northern Iowa and Fdn</t>
  </si>
  <si>
    <t>468. La Salle U</t>
  </si>
  <si>
    <t>469. Kettering U</t>
  </si>
  <si>
    <t>470. Converse C</t>
  </si>
  <si>
    <t>471. U of West Florida Fdn</t>
  </si>
  <si>
    <t>472. Chatham U</t>
  </si>
  <si>
    <t>473. Muskingum C</t>
  </si>
  <si>
    <t>474. Westminster C of Salt Lake City</t>
  </si>
  <si>
    <t>475. Capital U</t>
  </si>
  <si>
    <t>476. St Edward's U</t>
  </si>
  <si>
    <t>477. St John's C (Md)</t>
  </si>
  <si>
    <t>478. C of Charleston Fdn</t>
  </si>
  <si>
    <t>479. McMurry U</t>
  </si>
  <si>
    <t>480. Appalachian State U and Fdn</t>
  </si>
  <si>
    <t>481. Belmont U</t>
  </si>
  <si>
    <t>482. U of the Cumberlands</t>
  </si>
  <si>
    <t>483. Grand Valley State U</t>
  </si>
  <si>
    <t>484. Rider U</t>
  </si>
  <si>
    <t>485. Bridgewater C</t>
  </si>
  <si>
    <t>486. Nazareth C of Rochester</t>
  </si>
  <si>
    <t>487. Jacksonville U</t>
  </si>
  <si>
    <t>488. Salem Academy and C</t>
  </si>
  <si>
    <t>489. King's C (Pa)</t>
  </si>
  <si>
    <t>490. Palm Beach Atlantic U</t>
  </si>
  <si>
    <t>491. California State U at Northridge</t>
  </si>
  <si>
    <t>492. Embry-Riddle Aeronautical U</t>
  </si>
  <si>
    <t>493. Webb Inst</t>
  </si>
  <si>
    <t>494. Ripon C</t>
  </si>
  <si>
    <t>495. Hood C</t>
  </si>
  <si>
    <t>496. Pittsburg State U (Kan)</t>
  </si>
  <si>
    <t>497. Lenoir-Rhyne C</t>
  </si>
  <si>
    <t>498. Tennessee Technological U</t>
  </si>
  <si>
    <t>499. Indiana State U</t>
  </si>
  <si>
    <t>500. California Lutheran U</t>
  </si>
  <si>
    <t>501. U of St Thomas (Tex)</t>
  </si>
  <si>
    <t>502. Morehouse School of Medicine</t>
  </si>
  <si>
    <t>503. Missouri State U Fdn</t>
  </si>
  <si>
    <t>504. Marine Biological Laboratory</t>
  </si>
  <si>
    <t>505. Eastern Kentucky U Fdn</t>
  </si>
  <si>
    <t>506. State U of New York, Health Science Center at Brooklyn C of Medicine</t>
  </si>
  <si>
    <t>507. U of the Incarnate Word</t>
  </si>
  <si>
    <t>508. East Texas Baptist U</t>
  </si>
  <si>
    <t>509. George Mason U</t>
  </si>
  <si>
    <t>510. Westminster C (Mo)</t>
  </si>
  <si>
    <t>511. Biola U</t>
  </si>
  <si>
    <t>512. Wheelock C</t>
  </si>
  <si>
    <t>513. Johnson C Smith U</t>
  </si>
  <si>
    <t>514. Virginia Wesleyan C</t>
  </si>
  <si>
    <t>515. Springfield C (Mass)</t>
  </si>
  <si>
    <t>516. Albertson C of Idaho</t>
  </si>
  <si>
    <t>517. Northern Kentucky U Fdn</t>
  </si>
  <si>
    <t>518. Fort Hays State U Endowment Assn</t>
  </si>
  <si>
    <t>519. Peace C</t>
  </si>
  <si>
    <t>520. Elizabethtown C</t>
  </si>
  <si>
    <t>521. Bethany Lutheran C</t>
  </si>
  <si>
    <t>522. Milwaukee School of Engineering</t>
  </si>
  <si>
    <t>523. Arcadia U</t>
  </si>
  <si>
    <t>524. Erskine C</t>
  </si>
  <si>
    <t>525. U of North Carolina at Wilmington</t>
  </si>
  <si>
    <t>526. James Madison U Fdn</t>
  </si>
  <si>
    <t>527. Howard Payne U</t>
  </si>
  <si>
    <t>528. McNeese State U</t>
  </si>
  <si>
    <t>529. San Jose State U and Tower Fdn</t>
  </si>
  <si>
    <t>530. Winthrop U</t>
  </si>
  <si>
    <t>531. Monmouth U</t>
  </si>
  <si>
    <t>532. Shenandoah U</t>
  </si>
  <si>
    <t>533. Le Moyne C</t>
  </si>
  <si>
    <t>534. Eastern Michigan U Fdn</t>
  </si>
  <si>
    <t>535. Carthage C</t>
  </si>
  <si>
    <t>536. U of Dallas</t>
  </si>
  <si>
    <t>537. Western New England C</t>
  </si>
  <si>
    <t>538. Manhattan C</t>
  </si>
  <si>
    <t>539. Wagner C</t>
  </si>
  <si>
    <t>540. New York Chiropractic C</t>
  </si>
  <si>
    <t>541. Ana G Mendez U system</t>
  </si>
  <si>
    <t>542. Lebanon Valley C</t>
  </si>
  <si>
    <t>543. Seattle Pacific U</t>
  </si>
  <si>
    <t>544. High Point U</t>
  </si>
  <si>
    <t>545. Nebraska Wesleyan U</t>
  </si>
  <si>
    <t>546. Indiana Wesleyan U</t>
  </si>
  <si>
    <t>547. Georgian Court U</t>
  </si>
  <si>
    <t>548. St Bonaventure U</t>
  </si>
  <si>
    <t>549. Lewis U</t>
  </si>
  <si>
    <t>550. DeSales U</t>
  </si>
  <si>
    <t>551. State U of New York C at Purchase</t>
  </si>
  <si>
    <t>552. Albright C</t>
  </si>
  <si>
    <t>553. Ferrum C</t>
  </si>
  <si>
    <t>554. Bethany C (WVa)</t>
  </si>
  <si>
    <t>555. Friends U</t>
  </si>
  <si>
    <t>556. Wilkes U</t>
  </si>
  <si>
    <t>557. Ashland U</t>
  </si>
  <si>
    <t>558. Eastern Illinois U</t>
  </si>
  <si>
    <t>559. Indiana U of Pennsylvania and affiliates</t>
  </si>
  <si>
    <t>560. Georgetown C (Ky)</t>
  </si>
  <si>
    <t>561. Elmira C</t>
  </si>
  <si>
    <t>562. Arkansas State U and Fdn</t>
  </si>
  <si>
    <t>563. Mount Saint Mary's U</t>
  </si>
  <si>
    <t>564. Carroll C (Wis)</t>
  </si>
  <si>
    <t>565. Longwood U Fdn</t>
  </si>
  <si>
    <t>566. Manchester C</t>
  </si>
  <si>
    <t>567. Florida Inst of Technology</t>
  </si>
  <si>
    <t>568. Bethune-Cookman U</t>
  </si>
  <si>
    <t>569. U of Arkansas at Fort Smith</t>
  </si>
  <si>
    <t>570. Montclair State U</t>
  </si>
  <si>
    <t>571. Maryville U of St Louis</t>
  </si>
  <si>
    <t>572. Oakland U and Fdn</t>
  </si>
  <si>
    <t>573. Northwestern C (Iowa)</t>
  </si>
  <si>
    <t>574. Brenau U</t>
  </si>
  <si>
    <t>575. Rockhurst U</t>
  </si>
  <si>
    <t>576. San Francisco State U Fdn</t>
  </si>
  <si>
    <t>577. Salve Regina U</t>
  </si>
  <si>
    <t>578. Cleveland Inst of Music</t>
  </si>
  <si>
    <t>579. Murray State U</t>
  </si>
  <si>
    <t>580. Mary Baldwin C</t>
  </si>
  <si>
    <t>581. Houghton C</t>
  </si>
  <si>
    <t>582. C of Notre Dame of Maryland</t>
  </si>
  <si>
    <t>583. Saginaw Valley State U SVSU Fdn</t>
  </si>
  <si>
    <t>584. Regis U</t>
  </si>
  <si>
    <t>585. Maryville C (Tenn)</t>
  </si>
  <si>
    <t>586. Radford U Fdn</t>
  </si>
  <si>
    <t>587. U of Mary Washington</t>
  </si>
  <si>
    <t>588. Warren Wilson C</t>
  </si>
  <si>
    <t>589. Gannon U</t>
  </si>
  <si>
    <t>590. Sonoma State U</t>
  </si>
  <si>
    <t>591. Georgia Southern U</t>
  </si>
  <si>
    <t>592. Indiana Inst of Technology</t>
  </si>
  <si>
    <t>593. C of Saint Benedict</t>
  </si>
  <si>
    <t>594. Ferris State U and Fdn</t>
  </si>
  <si>
    <t>595. Freed-Hardeman U</t>
  </si>
  <si>
    <t>596. California State U at Long Beach Fdn</t>
  </si>
  <si>
    <t>597. California State U at Chico</t>
  </si>
  <si>
    <t>598. Northern Michigan U</t>
  </si>
  <si>
    <t>599. Flagler C</t>
  </si>
  <si>
    <t>600. Eastern Virginia Medical School Fdn</t>
  </si>
  <si>
    <t>601. Heidelberg C</t>
  </si>
  <si>
    <t>602. San Francisco Conservatory of Music</t>
  </si>
  <si>
    <t>603. Morningside C</t>
  </si>
  <si>
    <t>604. California State Polytechnic U at Pomona</t>
  </si>
  <si>
    <t>605. Madonna U</t>
  </si>
  <si>
    <t>606. Asbury C</t>
  </si>
  <si>
    <t>607. New C Fdn (Fla)</t>
  </si>
  <si>
    <t>608. Lamar U</t>
  </si>
  <si>
    <t>609. Saint Peter's C</t>
  </si>
  <si>
    <t>610. School of American Research</t>
  </si>
  <si>
    <t>611. Erikson Inst</t>
  </si>
  <si>
    <t>612. Florida CC at Jacksonville</t>
  </si>
  <si>
    <t>613. Western Carolina U</t>
  </si>
  <si>
    <t>614. U of La Verne</t>
  </si>
  <si>
    <t>615. Columbia C (Mo)</t>
  </si>
  <si>
    <t>616. Sage C's</t>
  </si>
  <si>
    <t>617. Columbus State U</t>
  </si>
  <si>
    <t>618. Golden Gate U</t>
  </si>
  <si>
    <t>619. Bellarmine U</t>
  </si>
  <si>
    <t>620. Andrews U</t>
  </si>
  <si>
    <t>621. Cazenovia C</t>
  </si>
  <si>
    <t>622. Alverno C</t>
  </si>
  <si>
    <t>623. Harrisburg Area CC</t>
  </si>
  <si>
    <t>624. Graduate Theological Union (Calif)</t>
  </si>
  <si>
    <t>625. Mercy C</t>
  </si>
  <si>
    <t>626. Towson U</t>
  </si>
  <si>
    <t>627. Marywood U</t>
  </si>
  <si>
    <t>628. Loras C</t>
  </si>
  <si>
    <t>629. Western Illinois U Fdn</t>
  </si>
  <si>
    <t>630. U of Wisconsin at Eau Claire</t>
  </si>
  <si>
    <t>631. King C (Tenn)</t>
  </si>
  <si>
    <t>632. State U of New York C at Oneonta</t>
  </si>
  <si>
    <t>633. Bank Street C of Education</t>
  </si>
  <si>
    <t>634. North Carolina School of the Arts</t>
  </si>
  <si>
    <t>635. U of New England</t>
  </si>
  <si>
    <t>636. Colby-Sawyer C</t>
  </si>
  <si>
    <t>637. Wilmington C</t>
  </si>
  <si>
    <t>638. C of Saint Rose</t>
  </si>
  <si>
    <t>639. Concordia U (Neb)</t>
  </si>
  <si>
    <t>640. Aquinas C (Mich)</t>
  </si>
  <si>
    <t>641. C of Saint Scholastica</t>
  </si>
  <si>
    <t>642. Sinclair CC Fdn</t>
  </si>
  <si>
    <t>643. Covenant C</t>
  </si>
  <si>
    <t>644. Kentucky Community and Technical C system</t>
  </si>
  <si>
    <t>645. Carroll C</t>
  </si>
  <si>
    <t>646. Troy U</t>
  </si>
  <si>
    <t>647. Mercyhurst C</t>
  </si>
  <si>
    <t>648. Philadelphia U</t>
  </si>
  <si>
    <t>649. U of Albany Fdn</t>
  </si>
  <si>
    <t>650. U of Central Missouri Fdn</t>
  </si>
  <si>
    <t>651. Iona C</t>
  </si>
  <si>
    <t>652. Dordt C</t>
  </si>
  <si>
    <t>653. Southern Adventist U</t>
  </si>
  <si>
    <t>654. Eastern Mennonite U</t>
  </si>
  <si>
    <t>655. C of Saint Elizabeth</t>
  </si>
  <si>
    <t>656. Wisconsin Lutheran C</t>
  </si>
  <si>
    <t>657. Saint Francis U (Pa)</t>
  </si>
  <si>
    <t>658. Columbia C (SC)</t>
  </si>
  <si>
    <t>659. Covenant Theological Seminary (Mo)</t>
  </si>
  <si>
    <t>660. Georgia Southwestern State U</t>
  </si>
  <si>
    <t>661. Cardinal Stritch U</t>
  </si>
  <si>
    <t>662. Huntington U (Ind)</t>
  </si>
  <si>
    <t>663. C of Mount Saint Joseph</t>
  </si>
  <si>
    <t>664. Averett U</t>
  </si>
  <si>
    <t>665. Montana Tech Fdn</t>
  </si>
  <si>
    <t>666. Lasell C</t>
  </si>
  <si>
    <t>667. St Thomas U (Fla)</t>
  </si>
  <si>
    <t>668. Fairleigh Dickinson U</t>
  </si>
  <si>
    <t>669. U of North Carolina at Asheville</t>
  </si>
  <si>
    <t>670. Mount Mercy C</t>
  </si>
  <si>
    <t>671. McKendree C</t>
  </si>
  <si>
    <t>672. George Fox U</t>
  </si>
  <si>
    <t>673. Lees-McRae C</t>
  </si>
  <si>
    <t>674. Central Piedmont CC and Fdn</t>
  </si>
  <si>
    <t>675. Northampton CC</t>
  </si>
  <si>
    <t>676. Winston-Salem State U and Fdn</t>
  </si>
  <si>
    <t>677. U of the Arts</t>
  </si>
  <si>
    <t>678. Northland C</t>
  </si>
  <si>
    <t>679. Shepherd U</t>
  </si>
  <si>
    <t>680. Winona State U</t>
  </si>
  <si>
    <t>681. Reconstructionist Rabbinical C</t>
  </si>
  <si>
    <t>682. California Western School of Law</t>
  </si>
  <si>
    <t>683. Ohio Dominican U</t>
  </si>
  <si>
    <t>684. Virginia State U</t>
  </si>
  <si>
    <t>685. State U of New York Health Science Center at Syracuse</t>
  </si>
  <si>
    <t>686. Culver-Stockton C</t>
  </si>
  <si>
    <t>687. Saint Joseph C (Conn)</t>
  </si>
  <si>
    <t>688. U of Montevallo</t>
  </si>
  <si>
    <t>689. Cedar Crest C</t>
  </si>
  <si>
    <t>690. Rhode Island C Fdn</t>
  </si>
  <si>
    <t>691. Robert Morris U</t>
  </si>
  <si>
    <t>692. Central Washington U</t>
  </si>
  <si>
    <t>693. Southern California C of Optometry</t>
  </si>
  <si>
    <t>694. Pacific Union C</t>
  </si>
  <si>
    <t>695. California State U at Sacramento</t>
  </si>
  <si>
    <t>696. Utica C</t>
  </si>
  <si>
    <t>697. Olivet Nazarene U</t>
  </si>
  <si>
    <t>698. California State U at Los Angeles Fdn</t>
  </si>
  <si>
    <t>699. Humboldt State U and Advancement Fdn</t>
  </si>
  <si>
    <t>700. Delaware Valley C of Science and Agriculture</t>
  </si>
  <si>
    <t>701. Faulkner U</t>
  </si>
  <si>
    <t>702. Clarke C</t>
  </si>
  <si>
    <t>703. St Cloud State U</t>
  </si>
  <si>
    <t>704. California State U at Fullerton Philanthropic Fdn</t>
  </si>
  <si>
    <t>705. State U of New York C Potsdam Fdn</t>
  </si>
  <si>
    <t>706. Bridgewater State C</t>
  </si>
  <si>
    <t>707. State U of New York C at Buffalo</t>
  </si>
  <si>
    <t>708. Southern Oregon U Fdn</t>
  </si>
  <si>
    <t>709. Defiance C</t>
  </si>
  <si>
    <t>710. Thomas M Cooley Law School</t>
  </si>
  <si>
    <t>711. California State U at Bakersfield</t>
  </si>
  <si>
    <t>712. Francis Marion U</t>
  </si>
  <si>
    <t>713. Mount Aloysius C</t>
  </si>
  <si>
    <t>714. Delta State U</t>
  </si>
  <si>
    <t>715. American U in Bulgaria</t>
  </si>
  <si>
    <t>716. Roberts Wesleyan C</t>
  </si>
  <si>
    <t>717. Tri-County Technical C</t>
  </si>
  <si>
    <t>718. U of Guam</t>
  </si>
  <si>
    <t>719. Montgomery C (Md)</t>
  </si>
  <si>
    <t>720. Southern Illinois U at Edwardsville</t>
  </si>
  <si>
    <t>721. California State U at San Marcos Fdn</t>
  </si>
  <si>
    <t>722. Marymount Manhattan C</t>
  </si>
  <si>
    <t>723. Misericordia U</t>
  </si>
  <si>
    <t>724. Franklin Pierce Law Center</t>
  </si>
  <si>
    <t>725. Neumann C</t>
  </si>
  <si>
    <t>726. West Chester U of Pennsylvania</t>
  </si>
  <si>
    <t>727. Belmont Abbey C</t>
  </si>
  <si>
    <t>728. Macomb CC</t>
  </si>
  <si>
    <t>729. State U of New York C at Cortland</t>
  </si>
  <si>
    <t>730. Saint Mary-of-the-Woods C</t>
  </si>
  <si>
    <t>731. Shawnee State U</t>
  </si>
  <si>
    <t>732. Regis C (Mass)</t>
  </si>
  <si>
    <t>733. Northwest Christian C</t>
  </si>
  <si>
    <t>734. Plattsburgh C Fdn</t>
  </si>
  <si>
    <t>735. Vermont Law School</t>
  </si>
  <si>
    <t>736. California State U at San Bernardino</t>
  </si>
  <si>
    <t>737. Delta C (Mich)</t>
  </si>
  <si>
    <t>738. Worcester State C</t>
  </si>
  <si>
    <t>739. Saint Xavier U (Ill)</t>
  </si>
  <si>
    <t>740. Grand View C</t>
  </si>
  <si>
    <t>741. Northeastern State U (Okla)</t>
  </si>
  <si>
    <t>742. Fayetteville State U</t>
  </si>
  <si>
    <t>743. California State U-Stanislaus</t>
  </si>
  <si>
    <t>744. Patrick Henry CC</t>
  </si>
  <si>
    <t>745. Trinity Washington U</t>
  </si>
  <si>
    <t>746. Mount Ida C</t>
  </si>
  <si>
    <t>747. Paine C</t>
  </si>
  <si>
    <t>748. Hesston C</t>
  </si>
  <si>
    <t>749. California State U at Hayward</t>
  </si>
  <si>
    <t>750. California State U Fdn</t>
  </si>
  <si>
    <t>751. C of New Jersey Fdn</t>
  </si>
  <si>
    <t>752. Briar Cliff U</t>
  </si>
  <si>
    <t>753. Denver Seminary</t>
  </si>
  <si>
    <t>754. State U of New York C at Oswego</t>
  </si>
  <si>
    <t>755. Holy Family U</t>
  </si>
  <si>
    <t>756. Boston Architectural C</t>
  </si>
  <si>
    <t>757. State U of New York, all other campuses except those listed separately</t>
  </si>
  <si>
    <t>758. Longy School of Music</t>
  </si>
  <si>
    <t>759. Southwestern Michigan C</t>
  </si>
  <si>
    <t>760. Chaminade U of Honolulu</t>
  </si>
  <si>
    <t>761. California State U-Channel Islands</t>
  </si>
  <si>
    <t>762. Trinity Western U (British Columbia)</t>
  </si>
  <si>
    <t>763. Thomas C</t>
  </si>
  <si>
    <t>764. Holy Names U</t>
  </si>
  <si>
    <t>765. California State U-Dominguez Hills</t>
  </si>
  <si>
    <t>766. Cornerstone U</t>
  </si>
  <si>
    <t>767. CC of Philadelphia</t>
  </si>
  <si>
    <t>768. Henry Ford CC</t>
  </si>
  <si>
    <t>769. Midlands Technical C</t>
  </si>
  <si>
    <t>770. Caldwell C</t>
  </si>
  <si>
    <t>771. Centralia C</t>
  </si>
  <si>
    <t>772. Keuka C</t>
  </si>
  <si>
    <t>773. Harford CC</t>
  </si>
  <si>
    <t>774. State U of New York C at Brockport</t>
  </si>
  <si>
    <t>775. Pellissippi State Technical CC</t>
  </si>
  <si>
    <t>776. California State U-Monterey Bay</t>
  </si>
  <si>
    <t>777. Fort Lewis C</t>
  </si>
  <si>
    <t>778. Northeast State Technical CC (Tenn)</t>
  </si>
  <si>
    <t>779. Lord Fairfax CC</t>
  </si>
  <si>
    <t>780. Tidewater CC Educational Fdn</t>
  </si>
  <si>
    <t>781. Cochise C Fdn</t>
  </si>
  <si>
    <t>782. Massachusetts Bay CC</t>
  </si>
  <si>
    <t>783. Laredo CC</t>
  </si>
  <si>
    <t>784. California Maritime Academy Fdn</t>
  </si>
  <si>
    <t>785. Georgia Perimeter C</t>
  </si>
  <si>
    <t>Chart for Study</t>
  </si>
  <si>
    <t>101-200</t>
  </si>
  <si>
    <t>201-300</t>
  </si>
  <si>
    <t>301-400</t>
  </si>
  <si>
    <t>401-500</t>
  </si>
  <si>
    <t>501-600</t>
  </si>
  <si>
    <t>601-700</t>
  </si>
  <si>
    <t>701-785</t>
  </si>
  <si>
    <t>001-100</t>
  </si>
  <si>
    <t>School Rank</t>
  </si>
  <si>
    <t xml:space="preserve">Balance </t>
  </si>
  <si>
    <t>Average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</si>
</sst>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  <numFmt numFmtId="170" formatCode="0.0%"/>
  </numFmts>
  <fonts count="9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sz val="7"/>
      <name val="Verdana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 applyProtection="1">
      <alignment/>
      <protection locked="0"/>
    </xf>
    <xf numFmtId="3" fontId="0" fillId="0" borderId="2" xfId="0" applyNumberFormat="1" applyBorder="1" applyAlignment="1" applyProtection="1">
      <alignment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3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3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wrapText="1"/>
      <protection locked="0"/>
    </xf>
    <xf numFmtId="6" fontId="0" fillId="3" borderId="2" xfId="0" applyNumberFormat="1" applyFill="1" applyBorder="1" applyAlignment="1" applyProtection="1">
      <alignment horizontal="right" wrapText="1"/>
      <protection locked="0"/>
    </xf>
    <xf numFmtId="10" fontId="0" fillId="3" borderId="2" xfId="0" applyNumberFormat="1" applyFill="1" applyBorder="1" applyAlignment="1" applyProtection="1">
      <alignment horizontal="right" wrapText="1"/>
      <protection locked="0"/>
    </xf>
    <xf numFmtId="6" fontId="0" fillId="0" borderId="2" xfId="0" applyNumberFormat="1" applyBorder="1" applyAlignment="1" applyProtection="1">
      <alignment/>
      <protection locked="0"/>
    </xf>
    <xf numFmtId="10" fontId="0" fillId="0" borderId="2" xfId="0" applyNumberFormat="1" applyBorder="1" applyAlignment="1" applyProtection="1">
      <alignment/>
      <protection locked="0"/>
    </xf>
    <xf numFmtId="38" fontId="0" fillId="3" borderId="2" xfId="0" applyNumberFormat="1" applyFill="1" applyBorder="1" applyAlignment="1" applyProtection="1">
      <alignment horizontal="right" wrapText="1"/>
      <protection locked="0"/>
    </xf>
    <xf numFmtId="38" fontId="0" fillId="0" borderId="2" xfId="0" applyNumberFormat="1" applyBorder="1" applyAlignment="1" applyProtection="1">
      <alignment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38" fontId="3" fillId="3" borderId="2" xfId="0" applyNumberFormat="1" applyFont="1" applyFill="1" applyBorder="1" applyAlignment="1" applyProtection="1">
      <alignment horizontal="right" wrapText="1"/>
      <protection locked="0"/>
    </xf>
    <xf numFmtId="10" fontId="3" fillId="3" borderId="2" xfId="0" applyNumberFormat="1" applyFont="1" applyFill="1" applyBorder="1" applyAlignment="1" applyProtection="1">
      <alignment horizontal="right" wrapText="1"/>
      <protection locked="0"/>
    </xf>
    <xf numFmtId="3" fontId="3" fillId="0" borderId="2" xfId="0" applyNumberFormat="1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/>
      <protection locked="0"/>
    </xf>
    <xf numFmtId="38" fontId="3" fillId="0" borderId="2" xfId="0" applyNumberFormat="1" applyFont="1" applyBorder="1" applyAlignment="1" applyProtection="1">
      <alignment/>
      <protection locked="0"/>
    </xf>
    <xf numFmtId="10" fontId="3" fillId="0" borderId="2" xfId="0" applyNumberFormat="1" applyFont="1" applyBorder="1" applyAlignment="1" applyProtection="1">
      <alignment/>
      <protection locked="0"/>
    </xf>
    <xf numFmtId="3" fontId="1" fillId="0" borderId="2" xfId="0" applyNumberFormat="1" applyFont="1" applyBorder="1" applyAlignment="1" applyProtection="1">
      <alignment/>
      <protection locked="0"/>
    </xf>
    <xf numFmtId="168" fontId="0" fillId="0" borderId="2" xfId="0" applyNumberForma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6" fillId="0" borderId="2" xfId="0" applyFont="1" applyBorder="1" applyAlignment="1" applyProtection="1">
      <alignment/>
      <protection locked="0"/>
    </xf>
    <xf numFmtId="2" fontId="3" fillId="0" borderId="2" xfId="0" applyNumberFormat="1" applyFont="1" applyBorder="1" applyAlignment="1" applyProtection="1">
      <alignment/>
      <protection locked="0"/>
    </xf>
    <xf numFmtId="168" fontId="3" fillId="0" borderId="2" xfId="0" applyNumberFormat="1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2" fontId="0" fillId="0" borderId="3" xfId="0" applyNumberFormat="1" applyBorder="1" applyAlignment="1" applyProtection="1">
      <alignment/>
      <protection locked="0"/>
    </xf>
    <xf numFmtId="168" fontId="0" fillId="0" borderId="3" xfId="0" applyNumberFormat="1" applyBorder="1" applyAlignment="1" applyProtection="1">
      <alignment/>
      <protection locked="0"/>
    </xf>
    <xf numFmtId="10" fontId="0" fillId="0" borderId="3" xfId="0" applyNumberFormat="1" applyBorder="1" applyAlignment="1" applyProtection="1">
      <alignment/>
      <protection locked="0"/>
    </xf>
    <xf numFmtId="3" fontId="0" fillId="0" borderId="3" xfId="0" applyNumberFormat="1" applyBorder="1" applyAlignment="1" applyProtection="1">
      <alignment/>
      <protection locked="0"/>
    </xf>
    <xf numFmtId="168" fontId="0" fillId="0" borderId="3" xfId="0" applyNumberFormat="1" applyFon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3" fontId="0" fillId="0" borderId="4" xfId="0" applyNumberFormat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168" fontId="0" fillId="2" borderId="2" xfId="0" applyNumberForma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0" fontId="0" fillId="0" borderId="5" xfId="0" applyBorder="1" applyAlignment="1" applyProtection="1">
      <alignment/>
      <protection locked="0"/>
    </xf>
    <xf numFmtId="2" fontId="0" fillId="0" borderId="5" xfId="0" applyNumberFormat="1" applyBorder="1" applyAlignment="1" applyProtection="1">
      <alignment/>
      <protection locked="0"/>
    </xf>
    <xf numFmtId="42" fontId="0" fillId="0" borderId="5" xfId="0" applyNumberFormat="1" applyBorder="1" applyAlignment="1" applyProtection="1">
      <alignment/>
      <protection locked="0"/>
    </xf>
    <xf numFmtId="10" fontId="0" fillId="0" borderId="5" xfId="0" applyNumberFormat="1" applyBorder="1" applyAlignment="1" applyProtection="1">
      <alignment/>
      <protection locked="0"/>
    </xf>
    <xf numFmtId="3" fontId="0" fillId="0" borderId="5" xfId="0" applyNumberFormat="1" applyBorder="1" applyAlignment="1" applyProtection="1">
      <alignment/>
      <protection locked="0"/>
    </xf>
    <xf numFmtId="168" fontId="0" fillId="0" borderId="5" xfId="0" applyNumberFormat="1" applyFont="1" applyBorder="1" applyAlignment="1" applyProtection="1">
      <alignment/>
      <protection locked="0"/>
    </xf>
    <xf numFmtId="168" fontId="0" fillId="0" borderId="5" xfId="0" applyNumberFormat="1" applyBorder="1" applyAlignment="1" applyProtection="1">
      <alignment/>
      <protection locked="0"/>
    </xf>
    <xf numFmtId="168" fontId="0" fillId="0" borderId="4" xfId="0" applyNumberFormat="1" applyBorder="1" applyAlignment="1" applyProtection="1">
      <alignment/>
      <protection locked="0"/>
    </xf>
    <xf numFmtId="0" fontId="0" fillId="2" borderId="3" xfId="0" applyFill="1" applyBorder="1" applyAlignment="1" applyProtection="1">
      <alignment wrapText="1"/>
      <protection locked="0"/>
    </xf>
    <xf numFmtId="168" fontId="0" fillId="2" borderId="3" xfId="0" applyNumberFormat="1" applyFill="1" applyBorder="1" applyAlignment="1" applyProtection="1">
      <alignment/>
      <protection locked="0"/>
    </xf>
    <xf numFmtId="10" fontId="0" fillId="2" borderId="3" xfId="0" applyNumberForma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168" fontId="3" fillId="2" borderId="3" xfId="0" applyNumberFormat="1" applyFont="1" applyFill="1" applyBorder="1" applyAlignment="1" applyProtection="1">
      <alignment/>
      <protection locked="0"/>
    </xf>
    <xf numFmtId="170" fontId="0" fillId="0" borderId="2" xfId="0" applyNumberFormat="1" applyBorder="1" applyAlignment="1" applyProtection="1">
      <alignment/>
      <protection locked="0"/>
    </xf>
    <xf numFmtId="0" fontId="0" fillId="3" borderId="0" xfId="0" applyFill="1" applyAlignment="1">
      <alignment wrapText="1"/>
    </xf>
    <xf numFmtId="0" fontId="1" fillId="3" borderId="0" xfId="0" applyFont="1" applyFill="1" applyAlignment="1">
      <alignment horizontal="center" vertical="center" wrapText="1"/>
    </xf>
    <xf numFmtId="6" fontId="0" fillId="3" borderId="0" xfId="0" applyNumberFormat="1" applyFill="1" applyAlignment="1">
      <alignment horizontal="right" wrapText="1"/>
    </xf>
    <xf numFmtId="10" fontId="0" fillId="3" borderId="0" xfId="0" applyNumberFormat="1" applyFill="1" applyAlignment="1">
      <alignment horizontal="right" wrapText="1"/>
    </xf>
    <xf numFmtId="0" fontId="0" fillId="3" borderId="0" xfId="0" applyFill="1" applyAlignment="1">
      <alignment horizontal="right" wrapText="1"/>
    </xf>
    <xf numFmtId="6" fontId="0" fillId="0" borderId="0" xfId="0" applyNumberFormat="1" applyAlignment="1">
      <alignment/>
    </xf>
    <xf numFmtId="41" fontId="0" fillId="0" borderId="0" xfId="0" applyNumberFormat="1" applyAlignment="1">
      <alignment/>
    </xf>
    <xf numFmtId="42" fontId="0" fillId="0" borderId="0" xfId="0" applyNumberFormat="1" applyAlignment="1">
      <alignment/>
    </xf>
    <xf numFmtId="42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vertical="center" wrapText="1"/>
    </xf>
    <xf numFmtId="15" fontId="1" fillId="3" borderId="0" xfId="0" applyNumberFormat="1" applyFont="1" applyFill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15" fontId="1" fillId="2" borderId="2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8"/>
  <sheetViews>
    <sheetView tabSelected="1" defaultGridColor="0" colorId="22" workbookViewId="0" topLeftCell="A91">
      <selection activeCell="J130" sqref="J129:J130"/>
    </sheetView>
  </sheetViews>
  <sheetFormatPr defaultColWidth="9.140625" defaultRowHeight="12.75"/>
  <cols>
    <col min="1" max="1" width="40.7109375" style="7" customWidth="1"/>
    <col min="2" max="2" width="8.57421875" style="7" bestFit="1" customWidth="1"/>
    <col min="3" max="3" width="16.421875" style="7" bestFit="1" customWidth="1"/>
    <col min="4" max="4" width="17.57421875" style="7" hidden="1" customWidth="1"/>
    <col min="5" max="5" width="12.140625" style="7" hidden="1" customWidth="1"/>
    <col min="6" max="6" width="12.421875" style="8" bestFit="1" customWidth="1"/>
    <col min="7" max="7" width="12.57421875" style="8" hidden="1" customWidth="1"/>
    <col min="8" max="8" width="12.57421875" style="8" bestFit="1" customWidth="1"/>
    <col min="9" max="9" width="11.7109375" style="7" bestFit="1" customWidth="1"/>
    <col min="10" max="10" width="19.140625" style="7" bestFit="1" customWidth="1"/>
    <col min="11" max="11" width="10.7109375" style="7" bestFit="1" customWidth="1"/>
    <col min="12" max="12" width="12.140625" style="7" bestFit="1" customWidth="1"/>
    <col min="13" max="16384" width="9.140625" style="7" customWidth="1"/>
  </cols>
  <sheetData>
    <row r="1" ht="12.75" customHeight="1"/>
    <row r="2" spans="1:13" ht="30" customHeight="1">
      <c r="A2" s="9"/>
      <c r="B2" s="9"/>
      <c r="C2" s="80" t="s">
        <v>0</v>
      </c>
      <c r="D2" s="80"/>
      <c r="E2" s="10"/>
      <c r="F2" s="11"/>
      <c r="G2" s="11"/>
      <c r="H2" s="11"/>
      <c r="I2" s="11"/>
      <c r="J2" s="12"/>
      <c r="K2" s="12"/>
      <c r="L2" s="12"/>
      <c r="M2" s="12"/>
    </row>
    <row r="3" spans="1:13" ht="12.75" customHeight="1">
      <c r="A3" s="81" t="s">
        <v>1</v>
      </c>
      <c r="B3" s="13" t="s">
        <v>100</v>
      </c>
      <c r="C3" s="82" t="s">
        <v>275</v>
      </c>
      <c r="D3" s="82" t="s">
        <v>276</v>
      </c>
      <c r="E3" s="13" t="s">
        <v>2</v>
      </c>
      <c r="F3" s="14" t="s">
        <v>97</v>
      </c>
      <c r="G3" s="14" t="s">
        <v>97</v>
      </c>
      <c r="H3" s="14" t="s">
        <v>98</v>
      </c>
      <c r="I3" s="14" t="s">
        <v>98</v>
      </c>
      <c r="J3" s="15" t="s">
        <v>127</v>
      </c>
      <c r="K3" s="16" t="s">
        <v>213</v>
      </c>
      <c r="L3" s="15"/>
      <c r="M3" s="12"/>
    </row>
    <row r="4" spans="1:13" ht="12.75" customHeight="1">
      <c r="A4" s="81"/>
      <c r="B4" s="13"/>
      <c r="C4" s="82"/>
      <c r="D4" s="82"/>
      <c r="E4" s="13" t="s">
        <v>3</v>
      </c>
      <c r="F4" s="14" t="s">
        <v>277</v>
      </c>
      <c r="G4" s="14" t="s">
        <v>117</v>
      </c>
      <c r="H4" s="14" t="s">
        <v>99</v>
      </c>
      <c r="I4" s="14" t="s">
        <v>285</v>
      </c>
      <c r="J4" s="15" t="s">
        <v>128</v>
      </c>
      <c r="K4" s="15" t="s">
        <v>214</v>
      </c>
      <c r="L4" s="15" t="s">
        <v>215</v>
      </c>
      <c r="M4" s="12"/>
    </row>
    <row r="5" spans="6:7" ht="12.75" customHeight="1">
      <c r="F5" s="7"/>
      <c r="G5" s="7"/>
    </row>
    <row r="6" spans="1:12" ht="12.75" customHeight="1">
      <c r="A6" s="17" t="s">
        <v>4</v>
      </c>
      <c r="B6" s="17" t="s">
        <v>283</v>
      </c>
      <c r="C6" s="18">
        <v>34634906</v>
      </c>
      <c r="D6" s="18">
        <v>28915706</v>
      </c>
      <c r="E6" s="19">
        <v>0.198</v>
      </c>
      <c r="F6" s="8">
        <v>25778</v>
      </c>
      <c r="G6" s="8">
        <v>9968</v>
      </c>
      <c r="H6" s="8">
        <f aca="true" t="shared" si="0" ref="H6:H69">+C6/F6*1000</f>
        <v>1343583.9087594072</v>
      </c>
      <c r="J6" s="20">
        <f>+C6+J5</f>
        <v>34634906</v>
      </c>
      <c r="K6" s="21">
        <f>+J6/C111</f>
        <v>0.08423234900012988</v>
      </c>
      <c r="L6" s="21">
        <f>+K6+L5</f>
        <v>0.08423234900012988</v>
      </c>
    </row>
    <row r="7" spans="1:12" ht="12.75" customHeight="1">
      <c r="A7" s="17" t="s">
        <v>5</v>
      </c>
      <c r="B7" s="17" t="s">
        <v>283</v>
      </c>
      <c r="C7" s="22">
        <v>22530200</v>
      </c>
      <c r="D7" s="22">
        <v>18030600</v>
      </c>
      <c r="E7" s="19">
        <v>0.25</v>
      </c>
      <c r="F7" s="8">
        <v>11415</v>
      </c>
      <c r="G7" s="8">
        <v>5332</v>
      </c>
      <c r="H7" s="8">
        <f t="shared" si="0"/>
        <v>1973736.311870346</v>
      </c>
      <c r="J7" s="23">
        <f aca="true" t="shared" si="1" ref="J7:J70">+C7+J6</f>
        <v>57165106</v>
      </c>
      <c r="K7" s="21">
        <f>+D7/C$111</f>
        <v>0.04385055330832258</v>
      </c>
      <c r="L7" s="21">
        <f>+K7+L6</f>
        <v>0.12808290230845246</v>
      </c>
    </row>
    <row r="8" spans="1:12" ht="12.75" customHeight="1">
      <c r="A8" s="17" t="s">
        <v>6</v>
      </c>
      <c r="B8" s="17" t="s">
        <v>283</v>
      </c>
      <c r="C8" s="22">
        <v>17164836</v>
      </c>
      <c r="D8" s="22">
        <v>14084676</v>
      </c>
      <c r="E8" s="19">
        <v>0.219</v>
      </c>
      <c r="F8" s="8">
        <v>17747</v>
      </c>
      <c r="G8" s="8">
        <v>6422</v>
      </c>
      <c r="H8" s="8">
        <f t="shared" si="0"/>
        <v>967196.4839127739</v>
      </c>
      <c r="J8" s="23">
        <f t="shared" si="1"/>
        <v>74329942</v>
      </c>
      <c r="K8" s="21">
        <f aca="true" t="shared" si="2" ref="K8:K71">+D8/C$111</f>
        <v>0.034254036791257735</v>
      </c>
      <c r="L8" s="21">
        <f aca="true" t="shared" si="3" ref="L8:L71">+K8+L7</f>
        <v>0.1623369390997102</v>
      </c>
    </row>
    <row r="9" spans="1:12" ht="12.75" customHeight="1">
      <c r="A9" s="17" t="s">
        <v>7</v>
      </c>
      <c r="B9" s="17" t="s">
        <v>283</v>
      </c>
      <c r="C9" s="22">
        <v>15787200</v>
      </c>
      <c r="D9" s="22">
        <v>13044900</v>
      </c>
      <c r="E9" s="19">
        <v>0.21</v>
      </c>
      <c r="F9" s="8">
        <v>7085</v>
      </c>
      <c r="G9" s="8">
        <v>4790</v>
      </c>
      <c r="H9" s="8">
        <f t="shared" si="0"/>
        <v>2228256.880733945</v>
      </c>
      <c r="J9" s="23">
        <f t="shared" si="1"/>
        <v>90117142</v>
      </c>
      <c r="K9" s="21">
        <f t="shared" si="2"/>
        <v>0.031725293825593005</v>
      </c>
      <c r="L9" s="21">
        <f t="shared" si="3"/>
        <v>0.1940622329253032</v>
      </c>
    </row>
    <row r="10" spans="1:12" ht="12.75" customHeight="1">
      <c r="A10" s="24" t="s">
        <v>8</v>
      </c>
      <c r="B10" s="24" t="s">
        <v>284</v>
      </c>
      <c r="C10" s="25">
        <v>15613672</v>
      </c>
      <c r="D10" s="25">
        <v>13234848</v>
      </c>
      <c r="E10" s="26">
        <v>0.18</v>
      </c>
      <c r="F10" s="27">
        <f>+'Public Systems'!B22</f>
        <v>191001</v>
      </c>
      <c r="G10" s="27">
        <f>+'Public Systems'!C22</f>
        <v>145965</v>
      </c>
      <c r="H10" s="27">
        <f t="shared" si="0"/>
        <v>81746.54582960298</v>
      </c>
      <c r="I10" s="28"/>
      <c r="J10" s="29">
        <f t="shared" si="1"/>
        <v>105730814</v>
      </c>
      <c r="K10" s="30">
        <f t="shared" si="2"/>
        <v>0.03218724877439168</v>
      </c>
      <c r="L10" s="30">
        <f t="shared" si="3"/>
        <v>0.2262494816996949</v>
      </c>
    </row>
    <row r="11" spans="1:12" ht="12.75" customHeight="1">
      <c r="A11" s="17" t="s">
        <v>9</v>
      </c>
      <c r="B11" s="17" t="s">
        <v>283</v>
      </c>
      <c r="C11" s="22">
        <v>9980410</v>
      </c>
      <c r="D11" s="22">
        <v>8368066</v>
      </c>
      <c r="E11" s="19">
        <v>0.193</v>
      </c>
      <c r="F11" s="8">
        <v>10253</v>
      </c>
      <c r="G11" s="8">
        <v>4127</v>
      </c>
      <c r="H11" s="8">
        <f t="shared" si="0"/>
        <v>973413.6350336487</v>
      </c>
      <c r="J11" s="23">
        <f t="shared" si="1"/>
        <v>115711224</v>
      </c>
      <c r="K11" s="21">
        <f t="shared" si="2"/>
        <v>0.02035119875215255</v>
      </c>
      <c r="L11" s="21">
        <f t="shared" si="3"/>
        <v>0.24660068045184744</v>
      </c>
    </row>
    <row r="12" spans="1:12" ht="12.75" customHeight="1">
      <c r="A12" s="17" t="s">
        <v>10</v>
      </c>
      <c r="B12" s="17" t="s">
        <v>283</v>
      </c>
      <c r="C12" s="22">
        <v>7149803</v>
      </c>
      <c r="D12" s="22">
        <v>5937814</v>
      </c>
      <c r="E12" s="19">
        <v>0.204</v>
      </c>
      <c r="F12" s="8">
        <v>22317</v>
      </c>
      <c r="G12" s="8">
        <v>7318</v>
      </c>
      <c r="H12" s="8">
        <f t="shared" si="0"/>
        <v>320374.7367477708</v>
      </c>
      <c r="J12" s="23">
        <f t="shared" si="1"/>
        <v>122861027</v>
      </c>
      <c r="K12" s="21">
        <f t="shared" si="2"/>
        <v>0.014440807812380297</v>
      </c>
      <c r="L12" s="21">
        <f t="shared" si="3"/>
        <v>0.26104148826422774</v>
      </c>
    </row>
    <row r="13" spans="1:12" ht="12.75" customHeight="1">
      <c r="A13" s="24" t="s">
        <v>11</v>
      </c>
      <c r="B13" s="24" t="s">
        <v>284</v>
      </c>
      <c r="C13" s="25">
        <v>7089830</v>
      </c>
      <c r="D13" s="25">
        <v>5652262</v>
      </c>
      <c r="E13" s="26">
        <v>0.254</v>
      </c>
      <c r="F13" s="27">
        <f>40025+8342+6527</f>
        <v>54894</v>
      </c>
      <c r="G13" s="27">
        <f>25555+6448+6700</f>
        <v>38703</v>
      </c>
      <c r="H13" s="27">
        <f t="shared" si="0"/>
        <v>129154.91674864285</v>
      </c>
      <c r="I13" s="28"/>
      <c r="J13" s="29">
        <f t="shared" si="1"/>
        <v>129950857</v>
      </c>
      <c r="K13" s="30">
        <f t="shared" si="2"/>
        <v>0.01374634322449647</v>
      </c>
      <c r="L13" s="30">
        <f t="shared" si="3"/>
        <v>0.2747878314887242</v>
      </c>
    </row>
    <row r="14" spans="1:12" ht="12.75" customHeight="1">
      <c r="A14" s="17" t="s">
        <v>12</v>
      </c>
      <c r="B14" s="17" t="s">
        <v>283</v>
      </c>
      <c r="C14" s="22">
        <v>6635187</v>
      </c>
      <c r="D14" s="22">
        <v>5313268</v>
      </c>
      <c r="E14" s="19">
        <v>0.249</v>
      </c>
      <c r="F14" s="8">
        <v>23743</v>
      </c>
      <c r="G14" s="8">
        <v>11922</v>
      </c>
      <c r="H14" s="8">
        <f t="shared" si="0"/>
        <v>279458.66150023165</v>
      </c>
      <c r="J14" s="23">
        <f t="shared" si="1"/>
        <v>136586044</v>
      </c>
      <c r="K14" s="21">
        <f t="shared" si="2"/>
        <v>0.012921907295120768</v>
      </c>
      <c r="L14" s="21">
        <f t="shared" si="3"/>
        <v>0.287709738783845</v>
      </c>
    </row>
    <row r="15" spans="1:12" ht="12.75" customHeight="1">
      <c r="A15" s="24" t="s">
        <v>13</v>
      </c>
      <c r="B15" s="24" t="s">
        <v>284</v>
      </c>
      <c r="C15" s="25">
        <v>6590300</v>
      </c>
      <c r="D15" s="25">
        <v>5642978</v>
      </c>
      <c r="E15" s="26">
        <v>0.168</v>
      </c>
      <c r="F15" s="27">
        <f>+'Public Systems'!B36</f>
        <v>78616</v>
      </c>
      <c r="G15" s="27">
        <f>+'Public Systems'!C36</f>
        <v>60326</v>
      </c>
      <c r="H15" s="27">
        <f t="shared" si="0"/>
        <v>83828.99155388217</v>
      </c>
      <c r="I15" s="28"/>
      <c r="J15" s="29">
        <f t="shared" si="1"/>
        <v>143176344</v>
      </c>
      <c r="K15" s="30">
        <f t="shared" si="2"/>
        <v>0.013723764467443765</v>
      </c>
      <c r="L15" s="30">
        <f t="shared" si="3"/>
        <v>0.30143350325128876</v>
      </c>
    </row>
    <row r="16" spans="1:12" ht="12.75" customHeight="1">
      <c r="A16" s="17" t="s">
        <v>14</v>
      </c>
      <c r="B16" s="17" t="s">
        <v>283</v>
      </c>
      <c r="C16" s="22">
        <v>6503292</v>
      </c>
      <c r="D16" s="22">
        <v>5140668</v>
      </c>
      <c r="E16" s="19">
        <v>0.265</v>
      </c>
      <c r="F16" s="8">
        <v>18486</v>
      </c>
      <c r="G16" s="8">
        <v>9179</v>
      </c>
      <c r="H16" s="8">
        <f t="shared" si="0"/>
        <v>351795.52093476144</v>
      </c>
      <c r="J16" s="23">
        <f t="shared" si="1"/>
        <v>149679636</v>
      </c>
      <c r="K16" s="21">
        <f t="shared" si="2"/>
        <v>0.012502142811353369</v>
      </c>
      <c r="L16" s="21">
        <f t="shared" si="3"/>
        <v>0.3139356460626421</v>
      </c>
    </row>
    <row r="17" spans="1:12" ht="12.75" customHeight="1">
      <c r="A17" s="24" t="s">
        <v>245</v>
      </c>
      <c r="B17" s="24" t="s">
        <v>284</v>
      </c>
      <c r="C17" s="25">
        <v>6439436</v>
      </c>
      <c r="D17" s="25">
        <v>5541930</v>
      </c>
      <c r="E17" s="26">
        <v>0.162</v>
      </c>
      <c r="F17" s="27">
        <f>+'Public Systems'!B53</f>
        <v>138655</v>
      </c>
      <c r="G17" s="27">
        <f>+'Public Systems'!C53</f>
        <v>113680</v>
      </c>
      <c r="H17" s="27">
        <f t="shared" si="0"/>
        <v>46442.147776856225</v>
      </c>
      <c r="I17" s="28"/>
      <c r="J17" s="29">
        <f t="shared" si="1"/>
        <v>156119072</v>
      </c>
      <c r="K17" s="30">
        <f t="shared" si="2"/>
        <v>0.013478014979867125</v>
      </c>
      <c r="L17" s="30">
        <f t="shared" si="3"/>
        <v>0.32741366104250924</v>
      </c>
    </row>
    <row r="18" spans="1:12" ht="12.75" customHeight="1">
      <c r="A18" s="17" t="s">
        <v>15</v>
      </c>
      <c r="B18" s="17" t="s">
        <v>283</v>
      </c>
      <c r="C18" s="22">
        <v>6204189</v>
      </c>
      <c r="D18" s="22">
        <v>4867003</v>
      </c>
      <c r="E18" s="19">
        <v>0.275</v>
      </c>
      <c r="F18" s="8">
        <v>14263</v>
      </c>
      <c r="G18" s="8">
        <v>4807</v>
      </c>
      <c r="H18" s="8">
        <f t="shared" si="0"/>
        <v>434984.85592091427</v>
      </c>
      <c r="J18" s="23">
        <f t="shared" si="1"/>
        <v>162323261</v>
      </c>
      <c r="K18" s="21">
        <f t="shared" si="2"/>
        <v>0.011836587495882884</v>
      </c>
      <c r="L18" s="21">
        <f t="shared" si="3"/>
        <v>0.33925024853839214</v>
      </c>
    </row>
    <row r="19" spans="1:12" ht="12.75" customHeight="1">
      <c r="A19" s="17" t="s">
        <v>16</v>
      </c>
      <c r="B19" s="17" t="s">
        <v>283</v>
      </c>
      <c r="C19" s="22">
        <v>5976973</v>
      </c>
      <c r="D19" s="22">
        <v>4436624</v>
      </c>
      <c r="E19" s="19">
        <v>0.347</v>
      </c>
      <c r="F19" s="8">
        <v>11603</v>
      </c>
      <c r="G19" s="8">
        <v>8352</v>
      </c>
      <c r="H19" s="8">
        <f t="shared" si="0"/>
        <v>515123.0716194087</v>
      </c>
      <c r="J19" s="23">
        <f t="shared" si="1"/>
        <v>168300234</v>
      </c>
      <c r="K19" s="21">
        <f t="shared" si="2"/>
        <v>0.01078990256680218</v>
      </c>
      <c r="L19" s="21">
        <f t="shared" si="3"/>
        <v>0.3500401511051943</v>
      </c>
    </row>
    <row r="20" spans="1:12" ht="12.75" customHeight="1">
      <c r="A20" s="17" t="s">
        <v>17</v>
      </c>
      <c r="B20" s="17" t="s">
        <v>283</v>
      </c>
      <c r="C20" s="22">
        <v>5910280</v>
      </c>
      <c r="D20" s="22">
        <v>4497718</v>
      </c>
      <c r="E20" s="19">
        <v>0.314</v>
      </c>
      <c r="F20" s="8">
        <v>13373</v>
      </c>
      <c r="G20" s="8">
        <v>6330</v>
      </c>
      <c r="H20" s="8">
        <f t="shared" si="0"/>
        <v>441956.1803634188</v>
      </c>
      <c r="J20" s="23">
        <f t="shared" si="1"/>
        <v>174210514</v>
      </c>
      <c r="K20" s="21">
        <f t="shared" si="2"/>
        <v>0.010938483629208236</v>
      </c>
      <c r="L20" s="21">
        <f t="shared" si="3"/>
        <v>0.36097863473440256</v>
      </c>
    </row>
    <row r="21" spans="1:12" ht="12.75" customHeight="1">
      <c r="A21" s="17" t="s">
        <v>18</v>
      </c>
      <c r="B21" s="17" t="s">
        <v>283</v>
      </c>
      <c r="C21" s="22">
        <v>5567843</v>
      </c>
      <c r="D21" s="22">
        <v>4684737</v>
      </c>
      <c r="E21" s="19">
        <v>0.189</v>
      </c>
      <c r="F21" s="8">
        <v>13355</v>
      </c>
      <c r="G21" s="8">
        <v>7386</v>
      </c>
      <c r="H21" s="8">
        <f t="shared" si="0"/>
        <v>416910.7450393111</v>
      </c>
      <c r="J21" s="23">
        <f t="shared" si="1"/>
        <v>179778357</v>
      </c>
      <c r="K21" s="21">
        <f t="shared" si="2"/>
        <v>0.011393315228221537</v>
      </c>
      <c r="L21" s="21">
        <f t="shared" si="3"/>
        <v>0.37237194996262407</v>
      </c>
    </row>
    <row r="22" spans="1:12" ht="12.75" customHeight="1">
      <c r="A22" s="17" t="s">
        <v>19</v>
      </c>
      <c r="B22" s="17" t="s">
        <v>283</v>
      </c>
      <c r="C22" s="22">
        <v>5561743</v>
      </c>
      <c r="D22" s="22">
        <v>4870019</v>
      </c>
      <c r="E22" s="19">
        <v>0.142</v>
      </c>
      <c r="F22" s="8">
        <v>12338</v>
      </c>
      <c r="G22" s="8">
        <v>6646</v>
      </c>
      <c r="H22" s="8">
        <f t="shared" si="0"/>
        <v>450781.56913600257</v>
      </c>
      <c r="J22" s="23">
        <f t="shared" si="1"/>
        <v>185340100</v>
      </c>
      <c r="K22" s="21">
        <f t="shared" si="2"/>
        <v>0.011843922430315344</v>
      </c>
      <c r="L22" s="21">
        <f t="shared" si="3"/>
        <v>0.3842158723929394</v>
      </c>
    </row>
    <row r="23" spans="1:12" ht="12.75" customHeight="1">
      <c r="A23" s="17" t="s">
        <v>20</v>
      </c>
      <c r="B23" s="17" t="s">
        <v>283</v>
      </c>
      <c r="C23" s="22">
        <v>5424733</v>
      </c>
      <c r="D23" s="22">
        <v>4321199</v>
      </c>
      <c r="E23" s="19">
        <v>0.255</v>
      </c>
      <c r="F23" s="8">
        <v>19639</v>
      </c>
      <c r="G23" s="8">
        <v>13562</v>
      </c>
      <c r="H23" s="8">
        <f t="shared" si="0"/>
        <v>276222.46550231683</v>
      </c>
      <c r="J23" s="23">
        <f t="shared" si="1"/>
        <v>190764833</v>
      </c>
      <c r="K23" s="21">
        <f t="shared" si="2"/>
        <v>0.010509188108292029</v>
      </c>
      <c r="L23" s="21">
        <f t="shared" si="3"/>
        <v>0.39472506050123146</v>
      </c>
    </row>
    <row r="24" spans="1:12" ht="12.75" customHeight="1">
      <c r="A24" s="17" t="s">
        <v>21</v>
      </c>
      <c r="B24" s="17" t="s">
        <v>283</v>
      </c>
      <c r="C24" s="22">
        <v>4669544</v>
      </c>
      <c r="D24" s="22">
        <v>3986664</v>
      </c>
      <c r="E24" s="19">
        <v>0.171</v>
      </c>
      <c r="F24" s="8">
        <v>5024</v>
      </c>
      <c r="G24" s="8">
        <v>3011</v>
      </c>
      <c r="H24" s="8">
        <f t="shared" si="0"/>
        <v>929447.4522292995</v>
      </c>
      <c r="J24" s="23">
        <f t="shared" si="1"/>
        <v>195434377</v>
      </c>
      <c r="K24" s="21">
        <f t="shared" si="2"/>
        <v>0.009695596500081559</v>
      </c>
      <c r="L24" s="21">
        <f t="shared" si="3"/>
        <v>0.404420657001313</v>
      </c>
    </row>
    <row r="25" spans="1:12" ht="12.75" customHeight="1">
      <c r="A25" s="24" t="s">
        <v>22</v>
      </c>
      <c r="B25" s="24" t="s">
        <v>284</v>
      </c>
      <c r="C25" s="25">
        <v>4370209</v>
      </c>
      <c r="D25" s="25">
        <v>3618172</v>
      </c>
      <c r="E25" s="26">
        <v>0.208</v>
      </c>
      <c r="F25" s="27">
        <f>2043+24068</f>
        <v>26111</v>
      </c>
      <c r="G25" s="27">
        <v>14676</v>
      </c>
      <c r="H25" s="27">
        <f t="shared" si="0"/>
        <v>167370.41859752595</v>
      </c>
      <c r="I25" s="28"/>
      <c r="J25" s="29">
        <f t="shared" si="1"/>
        <v>199804586</v>
      </c>
      <c r="K25" s="30">
        <f t="shared" si="2"/>
        <v>0.0087994212153051</v>
      </c>
      <c r="L25" s="30">
        <f t="shared" si="3"/>
        <v>0.4132200782166181</v>
      </c>
    </row>
    <row r="26" spans="1:12" ht="12.75" customHeight="1">
      <c r="A26" s="17" t="s">
        <v>23</v>
      </c>
      <c r="B26" s="17" t="s">
        <v>283</v>
      </c>
      <c r="C26" s="22">
        <v>3760234</v>
      </c>
      <c r="D26" s="22">
        <v>3092094</v>
      </c>
      <c r="E26" s="19">
        <v>0.216</v>
      </c>
      <c r="F26" s="8">
        <v>5753</v>
      </c>
      <c r="G26" s="8">
        <v>4085</v>
      </c>
      <c r="H26" s="8">
        <f t="shared" si="0"/>
        <v>653612.7237962802</v>
      </c>
      <c r="J26" s="23">
        <f t="shared" si="1"/>
        <v>203564820</v>
      </c>
      <c r="K26" s="21">
        <f t="shared" si="2"/>
        <v>0.0075199956064326435</v>
      </c>
      <c r="L26" s="21">
        <f t="shared" si="3"/>
        <v>0.42074007382305073</v>
      </c>
    </row>
    <row r="27" spans="1:12" ht="12.75" customHeight="1">
      <c r="A27" s="17" t="s">
        <v>24</v>
      </c>
      <c r="B27" s="17" t="s">
        <v>283</v>
      </c>
      <c r="C27" s="22">
        <v>3715272</v>
      </c>
      <c r="D27" s="22">
        <v>3065935</v>
      </c>
      <c r="E27" s="19">
        <v>0.212</v>
      </c>
      <c r="F27" s="8">
        <v>33389</v>
      </c>
      <c r="G27" s="8">
        <v>16729</v>
      </c>
      <c r="H27" s="8">
        <f t="shared" si="0"/>
        <v>111272.33520021563</v>
      </c>
      <c r="J27" s="23">
        <f t="shared" si="1"/>
        <v>207280092</v>
      </c>
      <c r="K27" s="21">
        <f t="shared" si="2"/>
        <v>0.00745637672386676</v>
      </c>
      <c r="L27" s="21">
        <f t="shared" si="3"/>
        <v>0.4281964505469175</v>
      </c>
    </row>
    <row r="28" spans="1:12" ht="12.75" customHeight="1">
      <c r="A28" s="17" t="s">
        <v>25</v>
      </c>
      <c r="B28" s="17" t="s">
        <v>283</v>
      </c>
      <c r="C28" s="22">
        <v>3487500</v>
      </c>
      <c r="D28" s="22">
        <v>2946392</v>
      </c>
      <c r="E28" s="19">
        <v>0.184</v>
      </c>
      <c r="F28" s="8">
        <v>11607</v>
      </c>
      <c r="G28" s="8">
        <v>6376</v>
      </c>
      <c r="H28" s="8">
        <f t="shared" si="0"/>
        <v>300465.2364952184</v>
      </c>
      <c r="J28" s="23">
        <f t="shared" si="1"/>
        <v>210767592</v>
      </c>
      <c r="K28" s="21">
        <f t="shared" si="2"/>
        <v>0.007165647258727674</v>
      </c>
      <c r="L28" s="21">
        <f t="shared" si="3"/>
        <v>0.43536209780564517</v>
      </c>
    </row>
    <row r="29" spans="1:12" ht="12.75" customHeight="1">
      <c r="A29" s="24" t="s">
        <v>26</v>
      </c>
      <c r="B29" s="24" t="s">
        <v>284</v>
      </c>
      <c r="C29" s="25">
        <v>2804466</v>
      </c>
      <c r="D29" s="25">
        <v>2224308</v>
      </c>
      <c r="E29" s="26">
        <v>0.261</v>
      </c>
      <c r="F29" s="27">
        <f>+'Public Systems'!B63</f>
        <v>65753</v>
      </c>
      <c r="G29" s="27">
        <f>+'Public Systems'!C63</f>
        <v>46350</v>
      </c>
      <c r="H29" s="27">
        <f t="shared" si="0"/>
        <v>42651.529207792795</v>
      </c>
      <c r="I29" s="28"/>
      <c r="J29" s="29">
        <f t="shared" si="1"/>
        <v>213572058</v>
      </c>
      <c r="K29" s="30">
        <f t="shared" si="2"/>
        <v>0.005409533599998247</v>
      </c>
      <c r="L29" s="30">
        <f t="shared" si="3"/>
        <v>0.4407716314056434</v>
      </c>
    </row>
    <row r="30" spans="1:12" ht="12.75" customHeight="1">
      <c r="A30" s="17" t="s">
        <v>27</v>
      </c>
      <c r="B30" s="17" t="s">
        <v>283</v>
      </c>
      <c r="C30" s="22">
        <v>2800377</v>
      </c>
      <c r="D30" s="22">
        <v>2350749</v>
      </c>
      <c r="E30" s="19">
        <v>0.191</v>
      </c>
      <c r="F30" s="8">
        <v>19708</v>
      </c>
      <c r="G30" s="8">
        <v>5738</v>
      </c>
      <c r="H30" s="8">
        <f t="shared" si="0"/>
        <v>142093.41384209457</v>
      </c>
      <c r="J30" s="23">
        <f t="shared" si="1"/>
        <v>216372435</v>
      </c>
      <c r="K30" s="21">
        <f t="shared" si="2"/>
        <v>0.005717039052443402</v>
      </c>
      <c r="L30" s="21">
        <f t="shared" si="3"/>
        <v>0.4464886704580868</v>
      </c>
    </row>
    <row r="31" spans="1:12" ht="12.75" customHeight="1">
      <c r="A31" s="17" t="s">
        <v>28</v>
      </c>
      <c r="B31" s="17" t="s">
        <v>283</v>
      </c>
      <c r="C31" s="22">
        <v>2780798</v>
      </c>
      <c r="D31" s="22">
        <v>2290646</v>
      </c>
      <c r="E31" s="19">
        <v>0.214</v>
      </c>
      <c r="F31" s="8">
        <v>8125</v>
      </c>
      <c r="G31" s="8">
        <v>6010</v>
      </c>
      <c r="H31" s="8">
        <f t="shared" si="0"/>
        <v>342252.06153846154</v>
      </c>
      <c r="J31" s="23">
        <f t="shared" si="1"/>
        <v>219153233</v>
      </c>
      <c r="K31" s="21">
        <f t="shared" si="2"/>
        <v>0.005570868109408223</v>
      </c>
      <c r="L31" s="21">
        <f t="shared" si="3"/>
        <v>0.45205953856749503</v>
      </c>
    </row>
    <row r="32" spans="1:12" ht="12.75" customHeight="1">
      <c r="A32" s="17" t="s">
        <v>29</v>
      </c>
      <c r="B32" s="17" t="s">
        <v>283</v>
      </c>
      <c r="C32" s="22">
        <v>2338103</v>
      </c>
      <c r="D32" s="22">
        <v>1996839</v>
      </c>
      <c r="E32" s="19">
        <v>0.171</v>
      </c>
      <c r="F32" s="8">
        <f>+'Public Systems'!B75</f>
        <v>59091</v>
      </c>
      <c r="G32" s="8">
        <f>+'Public Systems'!C75</f>
        <v>45417</v>
      </c>
      <c r="H32" s="8">
        <f t="shared" si="0"/>
        <v>39567.836049483</v>
      </c>
      <c r="J32" s="23">
        <f t="shared" si="1"/>
        <v>221491336</v>
      </c>
      <c r="K32" s="21">
        <f t="shared" si="2"/>
        <v>0.004856327300125207</v>
      </c>
      <c r="L32" s="21">
        <f t="shared" si="3"/>
        <v>0.45691586586762023</v>
      </c>
    </row>
    <row r="33" spans="1:12" ht="12.75" customHeight="1">
      <c r="A33" s="24" t="s">
        <v>30</v>
      </c>
      <c r="B33" s="24" t="s">
        <v>284</v>
      </c>
      <c r="C33" s="25">
        <v>2254379</v>
      </c>
      <c r="D33" s="25">
        <v>1802859</v>
      </c>
      <c r="E33" s="26">
        <v>0.25</v>
      </c>
      <c r="F33" s="27">
        <f>+'Public Systems'!B87</f>
        <v>34089</v>
      </c>
      <c r="G33" s="27">
        <f>+'Public Systems'!C87</f>
        <v>24475</v>
      </c>
      <c r="H33" s="27">
        <f t="shared" si="0"/>
        <v>66132.15406729444</v>
      </c>
      <c r="I33" s="28"/>
      <c r="J33" s="29">
        <f t="shared" si="1"/>
        <v>223745715</v>
      </c>
      <c r="K33" s="30">
        <f t="shared" si="2"/>
        <v>0.004384566497337257</v>
      </c>
      <c r="L33" s="30">
        <f t="shared" si="3"/>
        <v>0.4613004323649575</v>
      </c>
    </row>
    <row r="34" spans="1:12" ht="12.75" customHeight="1">
      <c r="A34" s="24" t="s">
        <v>31</v>
      </c>
      <c r="B34" s="24" t="s">
        <v>284</v>
      </c>
      <c r="C34" s="25">
        <v>2184374</v>
      </c>
      <c r="D34" s="25">
        <v>1794370</v>
      </c>
      <c r="E34" s="26">
        <v>0.217</v>
      </c>
      <c r="F34" s="27">
        <f>+'Public Systems'!B96</f>
        <v>44194</v>
      </c>
      <c r="G34" s="27">
        <f>+'Public Systems'!C96</f>
        <v>31135</v>
      </c>
      <c r="H34" s="27">
        <f t="shared" si="0"/>
        <v>49426.93578313798</v>
      </c>
      <c r="I34" s="28"/>
      <c r="J34" s="29">
        <f t="shared" si="1"/>
        <v>225930089</v>
      </c>
      <c r="K34" s="30">
        <f t="shared" si="2"/>
        <v>0.00436392118619762</v>
      </c>
      <c r="L34" s="30">
        <f t="shared" si="3"/>
        <v>0.4656643535511551</v>
      </c>
    </row>
    <row r="35" spans="1:12" ht="12.75" customHeight="1">
      <c r="A35" s="24" t="s">
        <v>32</v>
      </c>
      <c r="B35" s="24" t="s">
        <v>284</v>
      </c>
      <c r="C35" s="25">
        <v>2164444</v>
      </c>
      <c r="D35" s="25">
        <v>1638601</v>
      </c>
      <c r="E35" s="26">
        <v>0.321</v>
      </c>
      <c r="F35" s="27">
        <v>27717</v>
      </c>
      <c r="G35" s="27">
        <v>17124</v>
      </c>
      <c r="H35" s="27">
        <f t="shared" si="0"/>
        <v>78090.84677273876</v>
      </c>
      <c r="I35" s="28"/>
      <c r="J35" s="29">
        <f t="shared" si="1"/>
        <v>228094533</v>
      </c>
      <c r="K35" s="30">
        <f t="shared" si="2"/>
        <v>0.003985089819616136</v>
      </c>
      <c r="L35" s="30">
        <f t="shared" si="3"/>
        <v>0.46964944337077125</v>
      </c>
    </row>
    <row r="36" spans="1:12" ht="12.75" customHeight="1">
      <c r="A36" s="17" t="s">
        <v>33</v>
      </c>
      <c r="B36" s="17" t="s">
        <v>283</v>
      </c>
      <c r="C36" s="22">
        <v>2161800</v>
      </c>
      <c r="D36" s="22">
        <v>1774700</v>
      </c>
      <c r="E36" s="19">
        <v>0.218</v>
      </c>
      <c r="F36" s="8">
        <v>40870</v>
      </c>
      <c r="G36" s="8">
        <v>27717</v>
      </c>
      <c r="H36" s="8">
        <f t="shared" si="0"/>
        <v>52894.54367506729</v>
      </c>
      <c r="J36" s="23">
        <f t="shared" si="1"/>
        <v>230256333</v>
      </c>
      <c r="K36" s="21">
        <f t="shared" si="2"/>
        <v>0.004316083599895738</v>
      </c>
      <c r="L36" s="21">
        <f t="shared" si="3"/>
        <v>0.47396552697066696</v>
      </c>
    </row>
    <row r="37" spans="1:12" ht="12.75" customHeight="1">
      <c r="A37" s="17" t="s">
        <v>34</v>
      </c>
      <c r="B37" s="17" t="s">
        <v>283</v>
      </c>
      <c r="C37" s="22">
        <v>2145203</v>
      </c>
      <c r="D37" s="22">
        <v>1771954</v>
      </c>
      <c r="E37" s="19">
        <v>0.211</v>
      </c>
      <c r="F37" s="8">
        <v>199</v>
      </c>
      <c r="G37" s="8">
        <v>0</v>
      </c>
      <c r="H37" s="8">
        <f t="shared" si="0"/>
        <v>10779914.572864322</v>
      </c>
      <c r="J37" s="23">
        <f t="shared" si="1"/>
        <v>232401536</v>
      </c>
      <c r="K37" s="21">
        <f t="shared" si="2"/>
        <v>0.00430940530747149</v>
      </c>
      <c r="L37" s="21">
        <f t="shared" si="3"/>
        <v>0.47827493227813844</v>
      </c>
    </row>
    <row r="38" spans="1:12" ht="12.75" customHeight="1">
      <c r="A38" s="17" t="s">
        <v>35</v>
      </c>
      <c r="B38" s="17" t="s">
        <v>283</v>
      </c>
      <c r="C38" s="22">
        <v>1892055</v>
      </c>
      <c r="D38" s="22">
        <v>1462131</v>
      </c>
      <c r="E38" s="19">
        <v>0.294</v>
      </c>
      <c r="F38" s="8">
        <v>2079</v>
      </c>
      <c r="G38" s="8">
        <v>2033</v>
      </c>
      <c r="H38" s="8">
        <f t="shared" si="0"/>
        <v>910079.3650793651</v>
      </c>
      <c r="J38" s="23">
        <f t="shared" si="1"/>
        <v>234293591</v>
      </c>
      <c r="K38" s="21">
        <f t="shared" si="2"/>
        <v>0.00355591346706438</v>
      </c>
      <c r="L38" s="21">
        <f t="shared" si="3"/>
        <v>0.4818308457452028</v>
      </c>
    </row>
    <row r="39" spans="1:12" ht="12.75" customHeight="1">
      <c r="A39" s="17" t="s">
        <v>36</v>
      </c>
      <c r="B39" s="17" t="s">
        <v>283</v>
      </c>
      <c r="C39" s="22">
        <v>1860052</v>
      </c>
      <c r="D39" s="22">
        <v>1580922</v>
      </c>
      <c r="E39" s="19">
        <v>0.177</v>
      </c>
      <c r="F39" s="8">
        <v>2086</v>
      </c>
      <c r="G39" s="8">
        <v>864</v>
      </c>
      <c r="H39" s="8">
        <f t="shared" si="0"/>
        <v>891683.6049856185</v>
      </c>
      <c r="J39" s="23">
        <f t="shared" si="1"/>
        <v>236153643</v>
      </c>
      <c r="K39" s="21">
        <f t="shared" si="2"/>
        <v>0.003844814062610227</v>
      </c>
      <c r="L39" s="21">
        <f t="shared" si="3"/>
        <v>0.485675659807813</v>
      </c>
    </row>
    <row r="40" spans="1:12" ht="12.75" customHeight="1">
      <c r="A40" s="17" t="s">
        <v>37</v>
      </c>
      <c r="B40" s="17" t="s">
        <v>283</v>
      </c>
      <c r="C40" s="22">
        <v>1841234</v>
      </c>
      <c r="D40" s="22">
        <v>1598566</v>
      </c>
      <c r="E40" s="19">
        <v>0.152</v>
      </c>
      <c r="F40" s="8">
        <v>9592</v>
      </c>
      <c r="G40" s="8">
        <v>4080</v>
      </c>
      <c r="H40" s="8">
        <f t="shared" si="0"/>
        <v>191955.17097581318</v>
      </c>
      <c r="J40" s="23">
        <f t="shared" si="1"/>
        <v>237994877</v>
      </c>
      <c r="K40" s="21">
        <f t="shared" si="2"/>
        <v>0.003887724401843089</v>
      </c>
      <c r="L40" s="21">
        <f t="shared" si="3"/>
        <v>0.4895633842096561</v>
      </c>
    </row>
    <row r="41" spans="1:12" ht="12.75" customHeight="1">
      <c r="A41" s="24" t="s">
        <v>38</v>
      </c>
      <c r="B41" s="24" t="s">
        <v>284</v>
      </c>
      <c r="C41" s="25">
        <v>1786592</v>
      </c>
      <c r="D41" s="25">
        <v>1493554</v>
      </c>
      <c r="E41" s="26">
        <v>0.196</v>
      </c>
      <c r="F41" s="27">
        <f>+'Public Systems'!B105</f>
        <v>53636</v>
      </c>
      <c r="G41" s="27">
        <f>+'Public Systems'!C105</f>
        <v>44690</v>
      </c>
      <c r="H41" s="27">
        <f t="shared" si="0"/>
        <v>33309.568200462374</v>
      </c>
      <c r="I41" s="28"/>
      <c r="J41" s="29">
        <f t="shared" si="1"/>
        <v>239781469</v>
      </c>
      <c r="K41" s="30">
        <f t="shared" si="2"/>
        <v>0.003632334436782937</v>
      </c>
      <c r="L41" s="30">
        <f t="shared" si="3"/>
        <v>0.4931957186464391</v>
      </c>
    </row>
    <row r="42" spans="1:12" ht="12.75" customHeight="1">
      <c r="A42" s="24" t="s">
        <v>232</v>
      </c>
      <c r="B42" s="24" t="s">
        <v>284</v>
      </c>
      <c r="C42" s="25">
        <v>1763764</v>
      </c>
      <c r="D42" s="25">
        <v>1414513</v>
      </c>
      <c r="E42" s="26">
        <v>0.247</v>
      </c>
      <c r="F42" s="27">
        <v>70143</v>
      </c>
      <c r="G42" s="27">
        <v>51266</v>
      </c>
      <c r="H42" s="27">
        <f t="shared" si="0"/>
        <v>25145.260396618338</v>
      </c>
      <c r="I42" s="28"/>
      <c r="J42" s="29">
        <f t="shared" si="1"/>
        <v>241545233</v>
      </c>
      <c r="K42" s="30">
        <f t="shared" si="2"/>
        <v>0.003440106136890359</v>
      </c>
      <c r="L42" s="30">
        <f t="shared" si="3"/>
        <v>0.49663582478332946</v>
      </c>
    </row>
    <row r="43" spans="1:12" ht="12.75" customHeight="1">
      <c r="A43" s="17" t="s">
        <v>39</v>
      </c>
      <c r="B43" s="17" t="s">
        <v>283</v>
      </c>
      <c r="C43" s="22">
        <v>1760902</v>
      </c>
      <c r="D43" s="22">
        <v>1457213</v>
      </c>
      <c r="E43" s="19">
        <v>0.208</v>
      </c>
      <c r="F43" s="8">
        <v>1545</v>
      </c>
      <c r="G43" s="8">
        <v>1545</v>
      </c>
      <c r="H43" s="8">
        <f t="shared" si="0"/>
        <v>1139742.3948220063</v>
      </c>
      <c r="J43" s="23">
        <f t="shared" si="1"/>
        <v>243306135</v>
      </c>
      <c r="K43" s="21">
        <f t="shared" si="2"/>
        <v>0.003543952854485191</v>
      </c>
      <c r="L43" s="21">
        <f t="shared" si="3"/>
        <v>0.5001797776378146</v>
      </c>
    </row>
    <row r="44" spans="1:12" ht="12.75" customHeight="1">
      <c r="A44" s="17" t="s">
        <v>40</v>
      </c>
      <c r="B44" s="17" t="s">
        <v>283</v>
      </c>
      <c r="C44" s="22">
        <v>1726318</v>
      </c>
      <c r="D44" s="22">
        <v>1491275</v>
      </c>
      <c r="E44" s="19">
        <v>0.158</v>
      </c>
      <c r="F44" s="8">
        <v>8846</v>
      </c>
      <c r="G44" s="8">
        <v>4904</v>
      </c>
      <c r="H44" s="8">
        <f t="shared" si="0"/>
        <v>195152.38525887407</v>
      </c>
      <c r="J44" s="23">
        <f t="shared" si="1"/>
        <v>245032453</v>
      </c>
      <c r="K44" s="21">
        <f t="shared" si="2"/>
        <v>0.00362679189183215</v>
      </c>
      <c r="L44" s="21">
        <f t="shared" si="3"/>
        <v>0.5038065695296468</v>
      </c>
    </row>
    <row r="45" spans="1:12" ht="12.75" customHeight="1">
      <c r="A45" s="17" t="s">
        <v>41</v>
      </c>
      <c r="B45" s="17" t="s">
        <v>283</v>
      </c>
      <c r="C45" s="22">
        <v>1718313</v>
      </c>
      <c r="D45" s="22">
        <v>1471804</v>
      </c>
      <c r="E45" s="19">
        <v>0.167</v>
      </c>
      <c r="F45" s="8">
        <v>1589</v>
      </c>
      <c r="G45" s="8">
        <v>1589</v>
      </c>
      <c r="H45" s="8">
        <f t="shared" si="0"/>
        <v>1081380.1132787918</v>
      </c>
      <c r="J45" s="23">
        <f t="shared" si="1"/>
        <v>246750766</v>
      </c>
      <c r="K45" s="21">
        <f t="shared" si="2"/>
        <v>0.003579438275010394</v>
      </c>
      <c r="L45" s="21">
        <f t="shared" si="3"/>
        <v>0.5073860078046571</v>
      </c>
    </row>
    <row r="46" spans="1:12" ht="12.75" customHeight="1">
      <c r="A46" s="17" t="s">
        <v>42</v>
      </c>
      <c r="B46" s="17" t="s">
        <v>283</v>
      </c>
      <c r="C46" s="22">
        <v>1670092</v>
      </c>
      <c r="D46" s="22">
        <v>1447887</v>
      </c>
      <c r="E46" s="19">
        <v>0.153</v>
      </c>
      <c r="F46" s="8">
        <v>14661</v>
      </c>
      <c r="G46" s="8">
        <v>9880</v>
      </c>
      <c r="H46" s="8">
        <f t="shared" si="0"/>
        <v>113913.92128777028</v>
      </c>
      <c r="J46" s="23">
        <f t="shared" si="1"/>
        <v>248420858</v>
      </c>
      <c r="K46" s="21">
        <f t="shared" si="2"/>
        <v>0.003521271953120099</v>
      </c>
      <c r="L46" s="21">
        <f t="shared" si="3"/>
        <v>0.5109072797577773</v>
      </c>
    </row>
    <row r="47" spans="1:12" ht="12.75" customHeight="1">
      <c r="A47" s="17" t="s">
        <v>43</v>
      </c>
      <c r="B47" s="17" t="s">
        <v>283</v>
      </c>
      <c r="C47" s="22">
        <v>1662377</v>
      </c>
      <c r="D47" s="22">
        <v>1337158</v>
      </c>
      <c r="E47" s="19">
        <v>0.243</v>
      </c>
      <c r="F47" s="8">
        <v>1648</v>
      </c>
      <c r="G47" s="8">
        <v>1648</v>
      </c>
      <c r="H47" s="8">
        <f t="shared" si="0"/>
        <v>1008723.9077669902</v>
      </c>
      <c r="J47" s="23">
        <f t="shared" si="1"/>
        <v>250083235</v>
      </c>
      <c r="K47" s="21">
        <f t="shared" si="2"/>
        <v>0.0032519782015379417</v>
      </c>
      <c r="L47" s="21">
        <f t="shared" si="3"/>
        <v>0.5141592579593153</v>
      </c>
    </row>
    <row r="48" spans="1:12" ht="12.75" customHeight="1">
      <c r="A48" s="17" t="s">
        <v>44</v>
      </c>
      <c r="B48" s="17" t="s">
        <v>283</v>
      </c>
      <c r="C48" s="22">
        <v>1656565</v>
      </c>
      <c r="D48" s="22">
        <v>1412410</v>
      </c>
      <c r="E48" s="19">
        <v>0.173</v>
      </c>
      <c r="F48" s="8">
        <v>2370</v>
      </c>
      <c r="G48" s="8">
        <v>2370</v>
      </c>
      <c r="H48" s="8">
        <f t="shared" si="0"/>
        <v>698972.5738396625</v>
      </c>
      <c r="J48" s="23">
        <f t="shared" si="1"/>
        <v>251739800</v>
      </c>
      <c r="K48" s="21">
        <f t="shared" si="2"/>
        <v>0.0034349916252486273</v>
      </c>
      <c r="L48" s="21">
        <f t="shared" si="3"/>
        <v>0.5175942495845639</v>
      </c>
    </row>
    <row r="49" spans="1:12" ht="12.75" customHeight="1">
      <c r="A49" s="17" t="s">
        <v>45</v>
      </c>
      <c r="B49" s="17" t="s">
        <v>283</v>
      </c>
      <c r="C49" s="22">
        <v>1654988</v>
      </c>
      <c r="D49" s="22">
        <v>1380439</v>
      </c>
      <c r="E49" s="19">
        <v>0.199</v>
      </c>
      <c r="F49" s="8">
        <v>4496</v>
      </c>
      <c r="G49" s="8">
        <v>3705</v>
      </c>
      <c r="H49" s="8">
        <f t="shared" si="0"/>
        <v>368102.3131672598</v>
      </c>
      <c r="J49" s="23">
        <f t="shared" si="1"/>
        <v>253394788</v>
      </c>
      <c r="K49" s="21">
        <f t="shared" si="2"/>
        <v>0.003357237915454146</v>
      </c>
      <c r="L49" s="21">
        <f t="shared" si="3"/>
        <v>0.5209514875000181</v>
      </c>
    </row>
    <row r="50" spans="1:12" ht="12.75" customHeight="1">
      <c r="A50" s="24" t="s">
        <v>46</v>
      </c>
      <c r="B50" s="24" t="s">
        <v>284</v>
      </c>
      <c r="C50" s="25">
        <v>1645250</v>
      </c>
      <c r="D50" s="25">
        <v>1425750</v>
      </c>
      <c r="E50" s="26">
        <v>0.154</v>
      </c>
      <c r="F50" s="27">
        <f>+'Public Systems'!B124</f>
        <v>169706</v>
      </c>
      <c r="G50" s="27">
        <f>+'Public Systems'!C124</f>
        <v>145658</v>
      </c>
      <c r="H50" s="27">
        <f t="shared" si="0"/>
        <v>9694.707317360611</v>
      </c>
      <c r="I50" s="28"/>
      <c r="J50" s="29">
        <f t="shared" si="1"/>
        <v>255040038</v>
      </c>
      <c r="K50" s="30">
        <f t="shared" si="2"/>
        <v>0.0034674346044691207</v>
      </c>
      <c r="L50" s="30">
        <f t="shared" si="3"/>
        <v>0.5244189221044872</v>
      </c>
    </row>
    <row r="51" spans="1:12" ht="12.75" customHeight="1">
      <c r="A51" s="24" t="s">
        <v>47</v>
      </c>
      <c r="B51" s="24" t="s">
        <v>284</v>
      </c>
      <c r="C51" s="25">
        <v>1590000</v>
      </c>
      <c r="D51" s="25">
        <v>1326390</v>
      </c>
      <c r="E51" s="26">
        <v>0.199</v>
      </c>
      <c r="F51" s="27">
        <f>+'Public Systems'!B160</f>
        <v>88418</v>
      </c>
      <c r="G51" s="27">
        <f>+'Public Systems'!C160</f>
        <v>80045</v>
      </c>
      <c r="H51" s="27">
        <f t="shared" si="0"/>
        <v>17982.763690651227</v>
      </c>
      <c r="I51" s="28"/>
      <c r="J51" s="29">
        <f t="shared" si="1"/>
        <v>256630038</v>
      </c>
      <c r="K51" s="30">
        <f t="shared" si="2"/>
        <v>0.0032257903454475166</v>
      </c>
      <c r="L51" s="30">
        <f t="shared" si="3"/>
        <v>0.5276447124499347</v>
      </c>
    </row>
    <row r="52" spans="1:12" ht="12.75" customHeight="1">
      <c r="A52" s="24" t="s">
        <v>48</v>
      </c>
      <c r="B52" s="24" t="s">
        <v>284</v>
      </c>
      <c r="C52" s="25">
        <v>1556853</v>
      </c>
      <c r="D52" s="25">
        <v>1276160</v>
      </c>
      <c r="E52" s="26">
        <v>0.22</v>
      </c>
      <c r="F52" s="27">
        <f>+'Public Systems'!B173</f>
        <v>103085</v>
      </c>
      <c r="G52" s="27">
        <f>+'Public Systems'!C173</f>
        <v>82674</v>
      </c>
      <c r="H52" s="27">
        <f t="shared" si="0"/>
        <v>15102.614347383227</v>
      </c>
      <c r="I52" s="28"/>
      <c r="J52" s="29">
        <f t="shared" si="1"/>
        <v>258186891</v>
      </c>
      <c r="K52" s="30">
        <f t="shared" si="2"/>
        <v>0.0031036306118459147</v>
      </c>
      <c r="L52" s="30">
        <f t="shared" si="3"/>
        <v>0.5307483430617806</v>
      </c>
    </row>
    <row r="53" spans="1:12" ht="12.75" customHeight="1">
      <c r="A53" s="24" t="s">
        <v>49</v>
      </c>
      <c r="B53" s="24" t="s">
        <v>284</v>
      </c>
      <c r="C53" s="25">
        <v>1515387</v>
      </c>
      <c r="D53" s="25">
        <v>1252290</v>
      </c>
      <c r="E53" s="26">
        <v>0.21</v>
      </c>
      <c r="F53" s="27">
        <f>+'Public Systems'!B181</f>
        <v>72143</v>
      </c>
      <c r="G53" s="27">
        <f>+'Public Systems'!C181</f>
        <v>49236</v>
      </c>
      <c r="H53" s="27">
        <f t="shared" si="0"/>
        <v>21005.322761737105</v>
      </c>
      <c r="I53" s="28"/>
      <c r="J53" s="29">
        <f t="shared" si="1"/>
        <v>259702278</v>
      </c>
      <c r="K53" s="30">
        <f t="shared" si="2"/>
        <v>0.0030455785943051972</v>
      </c>
      <c r="L53" s="30">
        <f t="shared" si="3"/>
        <v>0.5337939216560859</v>
      </c>
    </row>
    <row r="54" spans="1:12" ht="12.75" customHeight="1">
      <c r="A54" s="17" t="s">
        <v>50</v>
      </c>
      <c r="B54" s="17" t="s">
        <v>283</v>
      </c>
      <c r="C54" s="22">
        <v>1452058</v>
      </c>
      <c r="D54" s="22">
        <v>1148868</v>
      </c>
      <c r="E54" s="19">
        <v>0.264</v>
      </c>
      <c r="F54" s="8">
        <v>9638</v>
      </c>
      <c r="G54" s="8">
        <v>4995</v>
      </c>
      <c r="H54" s="8">
        <f t="shared" si="0"/>
        <v>150659.68043162482</v>
      </c>
      <c r="J54" s="23">
        <f t="shared" si="1"/>
        <v>261154336</v>
      </c>
      <c r="K54" s="21">
        <f t="shared" si="2"/>
        <v>0.0027940555210711764</v>
      </c>
      <c r="L54" s="21">
        <f t="shared" si="3"/>
        <v>0.536587977177157</v>
      </c>
    </row>
    <row r="55" spans="1:12" ht="12.75" customHeight="1">
      <c r="A55" s="17" t="s">
        <v>51</v>
      </c>
      <c r="B55" s="17" t="s">
        <v>283</v>
      </c>
      <c r="C55" s="22">
        <v>1441232</v>
      </c>
      <c r="D55" s="22">
        <v>1245281</v>
      </c>
      <c r="E55" s="19">
        <v>0.157</v>
      </c>
      <c r="F55" s="8">
        <v>1484</v>
      </c>
      <c r="G55" s="8">
        <v>1484</v>
      </c>
      <c r="H55" s="8">
        <f t="shared" si="0"/>
        <v>971180.5929919137</v>
      </c>
      <c r="J55" s="23">
        <f t="shared" si="1"/>
        <v>262595568</v>
      </c>
      <c r="K55" s="21">
        <f t="shared" si="2"/>
        <v>0.0030285326541735305</v>
      </c>
      <c r="L55" s="21">
        <f t="shared" si="3"/>
        <v>0.5396165098313306</v>
      </c>
    </row>
    <row r="56" spans="1:12" ht="12.75" customHeight="1">
      <c r="A56" s="17" t="s">
        <v>52</v>
      </c>
      <c r="B56" s="17" t="s">
        <v>283</v>
      </c>
      <c r="C56" s="22">
        <v>1409576</v>
      </c>
      <c r="D56" s="22">
        <v>1273327</v>
      </c>
      <c r="E56" s="19">
        <v>0.107</v>
      </c>
      <c r="F56" s="8">
        <v>6211</v>
      </c>
      <c r="G56" s="8">
        <v>2960</v>
      </c>
      <c r="H56" s="8">
        <f t="shared" si="0"/>
        <v>226948.31750120752</v>
      </c>
      <c r="J56" s="23">
        <f t="shared" si="1"/>
        <v>264005144</v>
      </c>
      <c r="K56" s="21">
        <f t="shared" si="2"/>
        <v>0.003096740734774576</v>
      </c>
      <c r="L56" s="21">
        <f t="shared" si="3"/>
        <v>0.5427132505661052</v>
      </c>
    </row>
    <row r="57" spans="1:12" ht="12.75" customHeight="1">
      <c r="A57" s="24" t="s">
        <v>53</v>
      </c>
      <c r="B57" s="24" t="s">
        <v>284</v>
      </c>
      <c r="C57" s="25">
        <v>1397492</v>
      </c>
      <c r="D57" s="25">
        <v>1223203</v>
      </c>
      <c r="E57" s="26">
        <v>0.142</v>
      </c>
      <c r="F57" s="27">
        <v>20380</v>
      </c>
      <c r="G57" s="27">
        <v>16934</v>
      </c>
      <c r="H57" s="27">
        <f t="shared" si="0"/>
        <v>68571.73699705594</v>
      </c>
      <c r="I57" s="28"/>
      <c r="J57" s="29">
        <f t="shared" si="1"/>
        <v>265402636</v>
      </c>
      <c r="K57" s="30">
        <f t="shared" si="2"/>
        <v>0.002974838793961383</v>
      </c>
      <c r="L57" s="30">
        <f t="shared" si="3"/>
        <v>0.5456880893600666</v>
      </c>
    </row>
    <row r="58" spans="1:12" ht="12.75" customHeight="1">
      <c r="A58" s="17" t="s">
        <v>54</v>
      </c>
      <c r="B58" s="17" t="s">
        <v>283</v>
      </c>
      <c r="C58" s="22">
        <v>1360966</v>
      </c>
      <c r="D58" s="22">
        <v>1156350</v>
      </c>
      <c r="E58" s="19">
        <v>0.177</v>
      </c>
      <c r="F58" s="8">
        <v>3092</v>
      </c>
      <c r="G58" s="8">
        <v>2634</v>
      </c>
      <c r="H58" s="8">
        <f t="shared" si="0"/>
        <v>440157.1798188875</v>
      </c>
      <c r="J58" s="23">
        <f t="shared" si="1"/>
        <v>266763602</v>
      </c>
      <c r="K58" s="21">
        <f t="shared" si="2"/>
        <v>0.002812251800720931</v>
      </c>
      <c r="L58" s="21">
        <f t="shared" si="3"/>
        <v>0.5485003411607876</v>
      </c>
    </row>
    <row r="59" spans="1:12" ht="12.75" customHeight="1">
      <c r="A59" s="17" t="s">
        <v>55</v>
      </c>
      <c r="B59" s="17" t="s">
        <v>283</v>
      </c>
      <c r="C59" s="22">
        <v>1327816</v>
      </c>
      <c r="D59" s="22">
        <v>1122477</v>
      </c>
      <c r="E59" s="19">
        <v>0.183</v>
      </c>
      <c r="F59" s="8">
        <v>10941</v>
      </c>
      <c r="G59" s="8">
        <v>6296</v>
      </c>
      <c r="H59" s="8">
        <f t="shared" si="0"/>
        <v>121361.48432501599</v>
      </c>
      <c r="J59" s="23">
        <f t="shared" si="1"/>
        <v>268091418</v>
      </c>
      <c r="K59" s="21">
        <f t="shared" si="2"/>
        <v>0.0027298724127797196</v>
      </c>
      <c r="L59" s="21">
        <f t="shared" si="3"/>
        <v>0.5512302135735673</v>
      </c>
    </row>
    <row r="60" spans="1:12" ht="12.75" customHeight="1">
      <c r="A60" s="24" t="s">
        <v>56</v>
      </c>
      <c r="B60" s="24" t="s">
        <v>284</v>
      </c>
      <c r="C60" s="25">
        <v>1281162</v>
      </c>
      <c r="D60" s="25">
        <v>1047724</v>
      </c>
      <c r="E60" s="26">
        <v>0.223</v>
      </c>
      <c r="F60" s="27">
        <v>17936</v>
      </c>
      <c r="G60" s="27">
        <v>12361</v>
      </c>
      <c r="H60" s="27">
        <f t="shared" si="0"/>
        <v>71429.63871543265</v>
      </c>
      <c r="I60" s="28"/>
      <c r="J60" s="29">
        <f t="shared" si="1"/>
        <v>269372580</v>
      </c>
      <c r="K60" s="30">
        <f t="shared" si="2"/>
        <v>0.002548072560780505</v>
      </c>
      <c r="L60" s="30">
        <f t="shared" si="3"/>
        <v>0.5537782861343478</v>
      </c>
    </row>
    <row r="61" spans="1:12" ht="12.75" customHeight="1">
      <c r="A61" s="17" t="s">
        <v>57</v>
      </c>
      <c r="B61" s="17" t="s">
        <v>283</v>
      </c>
      <c r="C61" s="22">
        <v>1278011</v>
      </c>
      <c r="D61" s="22">
        <v>1059393</v>
      </c>
      <c r="E61" s="19">
        <v>0.206</v>
      </c>
      <c r="F61" s="8">
        <v>1358</v>
      </c>
      <c r="G61" s="8">
        <v>1358</v>
      </c>
      <c r="H61" s="8">
        <f t="shared" si="0"/>
        <v>941097.9381443298</v>
      </c>
      <c r="J61" s="23">
        <f t="shared" si="1"/>
        <v>270650591</v>
      </c>
      <c r="K61" s="21">
        <f t="shared" si="2"/>
        <v>0.002576451655572404</v>
      </c>
      <c r="L61" s="21">
        <f t="shared" si="3"/>
        <v>0.5563547377899202</v>
      </c>
    </row>
    <row r="62" spans="1:12" ht="12.75" customHeight="1">
      <c r="A62" s="24" t="s">
        <v>58</v>
      </c>
      <c r="B62" s="24" t="s">
        <v>284</v>
      </c>
      <c r="C62" s="25">
        <v>1277169</v>
      </c>
      <c r="D62" s="25">
        <v>1153559</v>
      </c>
      <c r="E62" s="26">
        <v>0.107</v>
      </c>
      <c r="F62" s="27">
        <f>+'Public Systems'!B191</f>
        <v>45547</v>
      </c>
      <c r="G62" s="31">
        <f>+'Public Systems'!C191</f>
        <v>34646</v>
      </c>
      <c r="H62" s="31">
        <f t="shared" si="0"/>
        <v>28040.68325026895</v>
      </c>
      <c r="I62" s="28"/>
      <c r="J62" s="29">
        <f t="shared" si="1"/>
        <v>271927760</v>
      </c>
      <c r="K62" s="30">
        <f t="shared" si="2"/>
        <v>0.002805464067961981</v>
      </c>
      <c r="L62" s="30">
        <f t="shared" si="3"/>
        <v>0.5591602018578822</v>
      </c>
    </row>
    <row r="63" spans="1:12" ht="12.75" customHeight="1">
      <c r="A63" s="17" t="s">
        <v>59</v>
      </c>
      <c r="B63" s="17" t="s">
        <v>283</v>
      </c>
      <c r="C63" s="22">
        <v>1248695</v>
      </c>
      <c r="D63" s="22">
        <v>1042558</v>
      </c>
      <c r="E63" s="19">
        <v>0.198</v>
      </c>
      <c r="F63" s="8">
        <v>6379</v>
      </c>
      <c r="G63" s="8">
        <v>4332</v>
      </c>
      <c r="H63" s="8">
        <f t="shared" si="0"/>
        <v>195750.90139520302</v>
      </c>
      <c r="J63" s="23">
        <f t="shared" si="1"/>
        <v>273176455</v>
      </c>
      <c r="K63" s="21">
        <f t="shared" si="2"/>
        <v>0.0025355088103567367</v>
      </c>
      <c r="L63" s="21">
        <f t="shared" si="3"/>
        <v>0.5616957106682389</v>
      </c>
    </row>
    <row r="64" spans="1:12" ht="12.75" customHeight="1">
      <c r="A64" s="24" t="s">
        <v>60</v>
      </c>
      <c r="B64" s="24" t="s">
        <v>284</v>
      </c>
      <c r="C64" s="25">
        <v>1247713</v>
      </c>
      <c r="D64" s="25">
        <v>1047792</v>
      </c>
      <c r="E64" s="26">
        <v>0.191</v>
      </c>
      <c r="F64" s="27">
        <v>45520</v>
      </c>
      <c r="G64" s="27">
        <v>35821</v>
      </c>
      <c r="H64" s="27">
        <f t="shared" si="0"/>
        <v>27410.215289982425</v>
      </c>
      <c r="I64" s="28"/>
      <c r="J64" s="29">
        <f t="shared" si="1"/>
        <v>274424168</v>
      </c>
      <c r="K64" s="30">
        <f t="shared" si="2"/>
        <v>0.0025482379372862764</v>
      </c>
      <c r="L64" s="30">
        <f t="shared" si="3"/>
        <v>0.5642439486055252</v>
      </c>
    </row>
    <row r="65" spans="1:12" ht="12.75" customHeight="1">
      <c r="A65" s="24" t="s">
        <v>61</v>
      </c>
      <c r="B65" s="24" t="s">
        <v>284</v>
      </c>
      <c r="C65" s="25">
        <v>1238695</v>
      </c>
      <c r="D65" s="25">
        <v>1049367</v>
      </c>
      <c r="E65" s="26">
        <v>0.18</v>
      </c>
      <c r="F65" s="27">
        <v>26773</v>
      </c>
      <c r="G65" s="27">
        <v>20822</v>
      </c>
      <c r="H65" s="27">
        <f t="shared" si="0"/>
        <v>46266.574534045496</v>
      </c>
      <c r="I65" s="28"/>
      <c r="J65" s="29">
        <f t="shared" si="1"/>
        <v>275662863</v>
      </c>
      <c r="K65" s="30">
        <f t="shared" si="2"/>
        <v>0.00255206834900084</v>
      </c>
      <c r="L65" s="30">
        <f t="shared" si="3"/>
        <v>0.566796016954526</v>
      </c>
    </row>
    <row r="66" spans="1:12" ht="12.75" customHeight="1">
      <c r="A66" s="24" t="s">
        <v>62</v>
      </c>
      <c r="B66" s="24" t="s">
        <v>284</v>
      </c>
      <c r="C66" s="25">
        <v>1219026</v>
      </c>
      <c r="D66" s="25">
        <v>996245</v>
      </c>
      <c r="E66" s="26">
        <v>0.224</v>
      </c>
      <c r="F66" s="27">
        <v>50912</v>
      </c>
      <c r="G66" s="27">
        <v>35110</v>
      </c>
      <c r="H66" s="27">
        <f t="shared" si="0"/>
        <v>23943.785355122563</v>
      </c>
      <c r="I66" s="28"/>
      <c r="J66" s="29">
        <f t="shared" si="1"/>
        <v>276881889</v>
      </c>
      <c r="K66" s="30">
        <f t="shared" si="2"/>
        <v>0.0024228752498890683</v>
      </c>
      <c r="L66" s="30">
        <f t="shared" si="3"/>
        <v>0.569218892204415</v>
      </c>
    </row>
    <row r="67" spans="1:12" ht="12.75" customHeight="1">
      <c r="A67" s="17" t="s">
        <v>63</v>
      </c>
      <c r="B67" s="17" t="s">
        <v>283</v>
      </c>
      <c r="C67" s="22">
        <v>1187057</v>
      </c>
      <c r="D67" s="22">
        <v>1016353</v>
      </c>
      <c r="E67" s="19">
        <v>0.168</v>
      </c>
      <c r="F67" s="8">
        <v>8865</v>
      </c>
      <c r="G67" s="8">
        <v>7296</v>
      </c>
      <c r="H67" s="8">
        <f t="shared" si="0"/>
        <v>133903.77890580936</v>
      </c>
      <c r="J67" s="23">
        <f t="shared" si="1"/>
        <v>278068946</v>
      </c>
      <c r="K67" s="21">
        <f t="shared" si="2"/>
        <v>0.002471778055448714</v>
      </c>
      <c r="L67" s="21">
        <f t="shared" si="3"/>
        <v>0.5716906702598638</v>
      </c>
    </row>
    <row r="68" spans="1:12" ht="12.75" customHeight="1">
      <c r="A68" s="24" t="s">
        <v>64</v>
      </c>
      <c r="B68" s="24" t="s">
        <v>284</v>
      </c>
      <c r="C68" s="25">
        <v>1185400</v>
      </c>
      <c r="D68" s="25">
        <v>1101100</v>
      </c>
      <c r="E68" s="26">
        <v>0.077</v>
      </c>
      <c r="F68" s="27">
        <f>+'Public Systems'!B200</f>
        <v>35527</v>
      </c>
      <c r="G68" s="27">
        <f>+'Public Systems'!C200</f>
        <v>27177</v>
      </c>
      <c r="H68" s="27">
        <f t="shared" si="0"/>
        <v>33366.172207053794</v>
      </c>
      <c r="I68" s="28"/>
      <c r="J68" s="29">
        <f t="shared" si="1"/>
        <v>279254346</v>
      </c>
      <c r="K68" s="30">
        <f t="shared" si="2"/>
        <v>0.0026778833897814825</v>
      </c>
      <c r="L68" s="30">
        <f t="shared" si="3"/>
        <v>0.5743685536496452</v>
      </c>
    </row>
    <row r="69" spans="1:12" ht="12.75" customHeight="1">
      <c r="A69" s="17" t="s">
        <v>65</v>
      </c>
      <c r="B69" s="17" t="s">
        <v>283</v>
      </c>
      <c r="C69" s="22">
        <v>1147451</v>
      </c>
      <c r="D69" s="22">
        <v>963697</v>
      </c>
      <c r="E69" s="19">
        <v>0.191</v>
      </c>
      <c r="F69" s="8">
        <v>24531</v>
      </c>
      <c r="G69" s="8">
        <v>10813</v>
      </c>
      <c r="H69" s="8">
        <f t="shared" si="0"/>
        <v>46775.54930496107</v>
      </c>
      <c r="J69" s="23">
        <f t="shared" si="1"/>
        <v>280401797</v>
      </c>
      <c r="K69" s="21">
        <f t="shared" si="2"/>
        <v>0.0023437182718029654</v>
      </c>
      <c r="L69" s="21">
        <f t="shared" si="3"/>
        <v>0.5767122719214482</v>
      </c>
    </row>
    <row r="70" spans="1:12" ht="12.75" customHeight="1">
      <c r="A70" s="17" t="s">
        <v>66</v>
      </c>
      <c r="B70" s="17" t="s">
        <v>283</v>
      </c>
      <c r="C70" s="22">
        <v>1115740</v>
      </c>
      <c r="D70" s="22">
        <v>941525</v>
      </c>
      <c r="E70" s="19">
        <v>0.185</v>
      </c>
      <c r="F70" s="8">
        <v>9999</v>
      </c>
      <c r="G70" s="8">
        <v>5548</v>
      </c>
      <c r="H70" s="8">
        <f aca="true" t="shared" si="4" ref="H70:H107">+C70/F70*1000</f>
        <v>111585.1585158516</v>
      </c>
      <c r="J70" s="23">
        <f t="shared" si="1"/>
        <v>281517537</v>
      </c>
      <c r="K70" s="21">
        <f t="shared" si="2"/>
        <v>0.002289795802891663</v>
      </c>
      <c r="L70" s="21">
        <f t="shared" si="3"/>
        <v>0.5790020677243399</v>
      </c>
    </row>
    <row r="71" spans="1:12" ht="12.75" customHeight="1">
      <c r="A71" s="24" t="s">
        <v>67</v>
      </c>
      <c r="B71" s="24" t="s">
        <v>284</v>
      </c>
      <c r="C71" s="25">
        <v>1114426</v>
      </c>
      <c r="D71" s="25">
        <v>960315</v>
      </c>
      <c r="E71" s="26">
        <v>0.16</v>
      </c>
      <c r="F71" s="27">
        <f>3790+25923</f>
        <v>29713</v>
      </c>
      <c r="G71" s="27">
        <f>993+19573</f>
        <v>20566</v>
      </c>
      <c r="H71" s="27">
        <f t="shared" si="4"/>
        <v>37506.344024501064</v>
      </c>
      <c r="I71" s="28"/>
      <c r="J71" s="29">
        <f aca="true" t="shared" si="5" ref="J71:J105">+C71+J70</f>
        <v>282631963</v>
      </c>
      <c r="K71" s="30">
        <f t="shared" si="2"/>
        <v>0.002335493222648265</v>
      </c>
      <c r="L71" s="30">
        <f t="shared" si="3"/>
        <v>0.5813375609469882</v>
      </c>
    </row>
    <row r="72" spans="1:12" ht="12.75" customHeight="1">
      <c r="A72" s="17" t="s">
        <v>68</v>
      </c>
      <c r="B72" s="17" t="s">
        <v>283</v>
      </c>
      <c r="C72" s="22">
        <v>1108515</v>
      </c>
      <c r="D72" s="22">
        <v>945355</v>
      </c>
      <c r="E72" s="19">
        <v>0.173</v>
      </c>
      <c r="F72" s="8">
        <v>699</v>
      </c>
      <c r="G72" s="8">
        <v>0</v>
      </c>
      <c r="H72" s="8">
        <f t="shared" si="4"/>
        <v>1585858.3690987125</v>
      </c>
      <c r="J72" s="23">
        <f t="shared" si="5"/>
        <v>283740478</v>
      </c>
      <c r="K72" s="21">
        <f aca="true" t="shared" si="6" ref="K72:K105">+D72/C$111</f>
        <v>0.0022991103913785065</v>
      </c>
      <c r="L72" s="21">
        <f aca="true" t="shared" si="7" ref="L72:L105">+K72+L71</f>
        <v>0.5836366713383667</v>
      </c>
    </row>
    <row r="73" spans="1:12" ht="12.75" customHeight="1">
      <c r="A73" s="17" t="s">
        <v>69</v>
      </c>
      <c r="B73" s="17" t="s">
        <v>283</v>
      </c>
      <c r="C73" s="22">
        <v>1102272</v>
      </c>
      <c r="D73" s="22">
        <v>948738</v>
      </c>
      <c r="E73" s="19">
        <v>0.162</v>
      </c>
      <c r="F73" s="8">
        <v>1576</v>
      </c>
      <c r="G73" s="8">
        <v>1576</v>
      </c>
      <c r="H73" s="8">
        <f t="shared" si="4"/>
        <v>699411.1675126903</v>
      </c>
      <c r="J73" s="23">
        <f t="shared" si="5"/>
        <v>284842750</v>
      </c>
      <c r="K73" s="21">
        <f t="shared" si="6"/>
        <v>0.002307337872540645</v>
      </c>
      <c r="L73" s="21">
        <f t="shared" si="7"/>
        <v>0.5859440092109074</v>
      </c>
    </row>
    <row r="74" spans="1:12" ht="12.75" customHeight="1">
      <c r="A74" s="17" t="s">
        <v>70</v>
      </c>
      <c r="B74" s="17" t="s">
        <v>283</v>
      </c>
      <c r="C74" s="22">
        <v>1101386</v>
      </c>
      <c r="D74" s="22">
        <v>916017</v>
      </c>
      <c r="E74" s="19">
        <v>0.202</v>
      </c>
      <c r="F74" s="8">
        <v>31574</v>
      </c>
      <c r="G74" s="8">
        <v>18521</v>
      </c>
      <c r="H74" s="8">
        <f t="shared" si="4"/>
        <v>34882.68828783176</v>
      </c>
      <c r="J74" s="23">
        <f t="shared" si="5"/>
        <v>285944136</v>
      </c>
      <c r="K74" s="21">
        <f t="shared" si="6"/>
        <v>0.0022277601571677997</v>
      </c>
      <c r="L74" s="21">
        <f t="shared" si="7"/>
        <v>0.5881717693680751</v>
      </c>
    </row>
    <row r="75" spans="1:12" ht="12.75" customHeight="1">
      <c r="A75" s="24" t="s">
        <v>71</v>
      </c>
      <c r="B75" s="24" t="s">
        <v>284</v>
      </c>
      <c r="C75" s="25">
        <v>1097846</v>
      </c>
      <c r="D75" s="25">
        <v>944054</v>
      </c>
      <c r="E75" s="26">
        <v>0.163</v>
      </c>
      <c r="F75" s="27">
        <f>+'Public Systems'!B210</f>
        <v>63783</v>
      </c>
      <c r="G75" s="27">
        <f>+'Public Systems'!C210</f>
        <v>47841</v>
      </c>
      <c r="H75" s="27">
        <f t="shared" si="4"/>
        <v>17212.20387877648</v>
      </c>
      <c r="I75" s="28"/>
      <c r="J75" s="29">
        <f t="shared" si="5"/>
        <v>287041982</v>
      </c>
      <c r="K75" s="30">
        <f t="shared" si="6"/>
        <v>0.002295946349701905</v>
      </c>
      <c r="L75" s="30">
        <f t="shared" si="7"/>
        <v>0.590467715717777</v>
      </c>
    </row>
    <row r="76" spans="1:12" ht="12.75" customHeight="1">
      <c r="A76" s="17" t="s">
        <v>72</v>
      </c>
      <c r="B76" s="17" t="s">
        <v>283</v>
      </c>
      <c r="C76" s="22">
        <v>1086143</v>
      </c>
      <c r="D76" s="22">
        <v>908371</v>
      </c>
      <c r="E76" s="19">
        <v>0.196</v>
      </c>
      <c r="F76" s="8">
        <v>19082</v>
      </c>
      <c r="G76" s="8">
        <v>13156</v>
      </c>
      <c r="H76" s="8">
        <f t="shared" si="4"/>
        <v>56919.76731998742</v>
      </c>
      <c r="J76" s="23">
        <f t="shared" si="5"/>
        <v>288128125</v>
      </c>
      <c r="K76" s="21">
        <f t="shared" si="6"/>
        <v>0.0022091650282982426</v>
      </c>
      <c r="L76" s="21">
        <f t="shared" si="7"/>
        <v>0.5926768807460753</v>
      </c>
    </row>
    <row r="77" spans="1:12" ht="12.75" customHeight="1">
      <c r="A77" s="17" t="s">
        <v>73</v>
      </c>
      <c r="B77" s="17" t="s">
        <v>283</v>
      </c>
      <c r="C77" s="22">
        <v>1085639</v>
      </c>
      <c r="D77" s="22">
        <v>939473</v>
      </c>
      <c r="E77" s="19">
        <v>0.156</v>
      </c>
      <c r="F77" s="8">
        <v>6858</v>
      </c>
      <c r="G77" s="8">
        <v>4743</v>
      </c>
      <c r="H77" s="8">
        <f t="shared" si="4"/>
        <v>158302.56634587343</v>
      </c>
      <c r="J77" s="23">
        <f t="shared" si="5"/>
        <v>289213764</v>
      </c>
      <c r="K77" s="21">
        <f t="shared" si="6"/>
        <v>0.0022848053236292605</v>
      </c>
      <c r="L77" s="21">
        <f t="shared" si="7"/>
        <v>0.5949616860697046</v>
      </c>
    </row>
    <row r="78" spans="1:12" ht="12.75" customHeight="1">
      <c r="A78" s="17" t="s">
        <v>74</v>
      </c>
      <c r="B78" s="17" t="s">
        <v>283</v>
      </c>
      <c r="C78" s="22">
        <v>1059343</v>
      </c>
      <c r="D78" s="22">
        <v>834497</v>
      </c>
      <c r="E78" s="19">
        <v>0.269</v>
      </c>
      <c r="F78" s="8">
        <v>14148</v>
      </c>
      <c r="G78" s="8">
        <v>6853</v>
      </c>
      <c r="H78" s="8">
        <f t="shared" si="4"/>
        <v>74875.81283573649</v>
      </c>
      <c r="J78" s="23">
        <f t="shared" si="5"/>
        <v>290273107</v>
      </c>
      <c r="K78" s="21">
        <f t="shared" si="6"/>
        <v>0.00202950291083687</v>
      </c>
      <c r="L78" s="21">
        <f t="shared" si="7"/>
        <v>0.5969911889805415</v>
      </c>
    </row>
    <row r="79" spans="1:12" ht="12.75" customHeight="1">
      <c r="A79" s="17" t="s">
        <v>75</v>
      </c>
      <c r="B79" s="17" t="s">
        <v>283</v>
      </c>
      <c r="C79" s="22">
        <v>1018012</v>
      </c>
      <c r="D79" s="22">
        <v>874364</v>
      </c>
      <c r="E79" s="19">
        <v>0.164</v>
      </c>
      <c r="F79" s="8">
        <v>14040</v>
      </c>
      <c r="G79" s="8">
        <v>11831</v>
      </c>
      <c r="H79" s="8">
        <f t="shared" si="4"/>
        <v>72507.97720797721</v>
      </c>
      <c r="J79" s="23">
        <f t="shared" si="5"/>
        <v>291291119</v>
      </c>
      <c r="K79" s="21">
        <f t="shared" si="6"/>
        <v>0.0021264597513603635</v>
      </c>
      <c r="L79" s="21">
        <f t="shared" si="7"/>
        <v>0.5991176487319019</v>
      </c>
    </row>
    <row r="80" spans="1:12" ht="12.75" customHeight="1">
      <c r="A80" s="24" t="s">
        <v>240</v>
      </c>
      <c r="B80" s="24" t="s">
        <v>284</v>
      </c>
      <c r="C80" s="25">
        <v>1013532</v>
      </c>
      <c r="D80" s="25">
        <v>772245</v>
      </c>
      <c r="E80" s="26">
        <v>0.312</v>
      </c>
      <c r="F80" s="27">
        <f>43579+4132+5663</f>
        <v>53374</v>
      </c>
      <c r="G80" s="27">
        <f>3586+4000+3809</f>
        <v>11395</v>
      </c>
      <c r="H80" s="27">
        <f t="shared" si="4"/>
        <v>18989.24570015363</v>
      </c>
      <c r="I80" s="28"/>
      <c r="J80" s="29">
        <f t="shared" si="5"/>
        <v>292304651</v>
      </c>
      <c r="K80" s="30">
        <f t="shared" si="6"/>
        <v>0.0018781055838178193</v>
      </c>
      <c r="L80" s="30">
        <f t="shared" si="7"/>
        <v>0.6009957543157197</v>
      </c>
    </row>
    <row r="81" spans="1:12" ht="12.75" customHeight="1">
      <c r="A81" s="17" t="s">
        <v>76</v>
      </c>
      <c r="B81" s="17" t="s">
        <v>283</v>
      </c>
      <c r="C81" s="22">
        <v>1009129</v>
      </c>
      <c r="D81" s="22">
        <v>858323</v>
      </c>
      <c r="E81" s="19">
        <v>0.176</v>
      </c>
      <c r="F81" s="8">
        <v>10237</v>
      </c>
      <c r="G81" s="8">
        <v>6491</v>
      </c>
      <c r="H81" s="8">
        <f t="shared" si="4"/>
        <v>98576.63377942756</v>
      </c>
      <c r="J81" s="23">
        <f t="shared" si="5"/>
        <v>293313780</v>
      </c>
      <c r="K81" s="21">
        <f t="shared" si="6"/>
        <v>0.0020874479200503238</v>
      </c>
      <c r="L81" s="21">
        <f t="shared" si="7"/>
        <v>0.60308320223577</v>
      </c>
    </row>
    <row r="82" spans="1:12" ht="12.75" customHeight="1">
      <c r="A82" s="24" t="s">
        <v>77</v>
      </c>
      <c r="B82" s="24" t="s">
        <v>284</v>
      </c>
      <c r="C82" s="25">
        <v>999816</v>
      </c>
      <c r="D82" s="25">
        <v>848848</v>
      </c>
      <c r="E82" s="26">
        <v>0.178</v>
      </c>
      <c r="F82" s="27">
        <f>+'Public Systems'!B220</f>
        <v>47480</v>
      </c>
      <c r="G82" s="27">
        <f>+'Public Systems'!C220</f>
        <v>36474</v>
      </c>
      <c r="H82" s="27">
        <f t="shared" si="4"/>
        <v>21057.624262847516</v>
      </c>
      <c r="I82" s="28"/>
      <c r="J82" s="29">
        <f t="shared" si="5"/>
        <v>294313596</v>
      </c>
      <c r="K82" s="30">
        <f t="shared" si="6"/>
        <v>0.0020644046495769974</v>
      </c>
      <c r="L82" s="30">
        <f t="shared" si="7"/>
        <v>0.6051476068853471</v>
      </c>
    </row>
    <row r="83" spans="1:12" ht="12.75" customHeight="1">
      <c r="A83" s="17" t="s">
        <v>78</v>
      </c>
      <c r="B83" s="17" t="s">
        <v>283</v>
      </c>
      <c r="C83" s="22">
        <v>991112</v>
      </c>
      <c r="D83" s="22">
        <v>814672</v>
      </c>
      <c r="E83" s="19">
        <v>0.217</v>
      </c>
      <c r="F83" s="8">
        <v>2698</v>
      </c>
      <c r="G83" s="8">
        <v>2472</v>
      </c>
      <c r="H83" s="8">
        <f t="shared" si="4"/>
        <v>367350.6300963677</v>
      </c>
      <c r="J83" s="23">
        <f t="shared" si="5"/>
        <v>295304708</v>
      </c>
      <c r="K83" s="21">
        <f t="shared" si="6"/>
        <v>0.001981288363382127</v>
      </c>
      <c r="L83" s="21">
        <f t="shared" si="7"/>
        <v>0.6071288952487292</v>
      </c>
    </row>
    <row r="84" spans="1:12" ht="12.75" customHeight="1">
      <c r="A84" s="24" t="s">
        <v>79</v>
      </c>
      <c r="B84" s="24" t="s">
        <v>284</v>
      </c>
      <c r="C84" s="25">
        <v>982428</v>
      </c>
      <c r="D84" s="25">
        <v>832869</v>
      </c>
      <c r="E84" s="26">
        <v>0.18</v>
      </c>
      <c r="F84" s="27">
        <v>28816</v>
      </c>
      <c r="G84" s="27">
        <v>20738</v>
      </c>
      <c r="H84" s="27">
        <f t="shared" si="4"/>
        <v>34093.14269850084</v>
      </c>
      <c r="I84" s="28"/>
      <c r="J84" s="29">
        <f t="shared" si="5"/>
        <v>296287136</v>
      </c>
      <c r="K84" s="30">
        <f t="shared" si="6"/>
        <v>0.0020255436027281025</v>
      </c>
      <c r="L84" s="30">
        <f t="shared" si="7"/>
        <v>0.6091544388514573</v>
      </c>
    </row>
    <row r="85" spans="1:12" ht="12.75" customHeight="1">
      <c r="A85" s="24" t="s">
        <v>244</v>
      </c>
      <c r="B85" s="24" t="s">
        <v>284</v>
      </c>
      <c r="C85" s="25">
        <v>975295</v>
      </c>
      <c r="D85" s="25">
        <v>804869</v>
      </c>
      <c r="E85" s="26">
        <v>0.212</v>
      </c>
      <c r="F85" s="27">
        <v>36611</v>
      </c>
      <c r="G85" s="27">
        <v>25432</v>
      </c>
      <c r="H85" s="27">
        <f t="shared" si="4"/>
        <v>26639.39799513807</v>
      </c>
      <c r="I85" s="28"/>
      <c r="J85" s="29">
        <f t="shared" si="5"/>
        <v>297262431</v>
      </c>
      <c r="K85" s="30">
        <f t="shared" si="6"/>
        <v>0.001957447394469196</v>
      </c>
      <c r="L85" s="30">
        <f t="shared" si="7"/>
        <v>0.6111118862459265</v>
      </c>
    </row>
    <row r="86" spans="1:12" ht="12.75" customHeight="1">
      <c r="A86" s="17" t="s">
        <v>80</v>
      </c>
      <c r="B86" s="17" t="s">
        <v>283</v>
      </c>
      <c r="C86" s="22">
        <v>959486</v>
      </c>
      <c r="D86" s="22">
        <v>824851</v>
      </c>
      <c r="E86" s="19">
        <v>0.163</v>
      </c>
      <c r="F86" s="8">
        <v>14897</v>
      </c>
      <c r="G86" s="8">
        <v>10383</v>
      </c>
      <c r="H86" s="8">
        <f t="shared" si="4"/>
        <v>64408.00161106263</v>
      </c>
      <c r="J86" s="23">
        <f t="shared" si="5"/>
        <v>298221917</v>
      </c>
      <c r="K86" s="21">
        <f t="shared" si="6"/>
        <v>0.002006043767091677</v>
      </c>
      <c r="L86" s="21">
        <f t="shared" si="7"/>
        <v>0.6131179300130182</v>
      </c>
    </row>
    <row r="87" spans="1:12" ht="12.75" customHeight="1">
      <c r="A87" s="24" t="s">
        <v>81</v>
      </c>
      <c r="B87" s="24" t="s">
        <v>284</v>
      </c>
      <c r="C87" s="25">
        <v>957608</v>
      </c>
      <c r="D87" s="25">
        <v>785196</v>
      </c>
      <c r="E87" s="26">
        <v>0.22</v>
      </c>
      <c r="F87" s="27">
        <v>26382</v>
      </c>
      <c r="G87" s="27">
        <v>19292</v>
      </c>
      <c r="H87" s="27">
        <f t="shared" si="4"/>
        <v>36297.77878856796</v>
      </c>
      <c r="I87" s="28"/>
      <c r="J87" s="29">
        <f t="shared" si="5"/>
        <v>299179525</v>
      </c>
      <c r="K87" s="30">
        <f t="shared" si="6"/>
        <v>0.0019096025121450014</v>
      </c>
      <c r="L87" s="30">
        <f t="shared" si="7"/>
        <v>0.6150275325251632</v>
      </c>
    </row>
    <row r="88" spans="1:12" ht="12.75" customHeight="1">
      <c r="A88" s="24" t="s">
        <v>82</v>
      </c>
      <c r="B88" s="24" t="s">
        <v>284</v>
      </c>
      <c r="C88" s="25">
        <v>954376</v>
      </c>
      <c r="D88" s="25">
        <v>811138</v>
      </c>
      <c r="E88" s="26">
        <v>0.177</v>
      </c>
      <c r="F88" s="27">
        <f>+'Public Systems'!B229</f>
        <v>44712</v>
      </c>
      <c r="G88" s="27">
        <f>+'Public Systems'!C229</f>
        <v>34478</v>
      </c>
      <c r="H88" s="27">
        <f t="shared" si="4"/>
        <v>21344.96332080873</v>
      </c>
      <c r="I88" s="28"/>
      <c r="J88" s="29">
        <f t="shared" si="5"/>
        <v>300133901</v>
      </c>
      <c r="K88" s="30">
        <f t="shared" si="6"/>
        <v>0.001972693649096878</v>
      </c>
      <c r="L88" s="30">
        <f t="shared" si="7"/>
        <v>0.6170002261742601</v>
      </c>
    </row>
    <row r="89" spans="1:12" ht="12.75" customHeight="1">
      <c r="A89" s="17" t="s">
        <v>83</v>
      </c>
      <c r="B89" s="17" t="s">
        <v>283</v>
      </c>
      <c r="C89" s="22">
        <v>936354</v>
      </c>
      <c r="D89" s="22">
        <v>775753</v>
      </c>
      <c r="E89" s="19">
        <v>0.207</v>
      </c>
      <c r="F89" s="8">
        <v>2406</v>
      </c>
      <c r="G89" s="8">
        <v>2406</v>
      </c>
      <c r="H89" s="8">
        <f t="shared" si="4"/>
        <v>389174.56359102245</v>
      </c>
      <c r="J89" s="23">
        <f t="shared" si="5"/>
        <v>301070255</v>
      </c>
      <c r="K89" s="21">
        <f t="shared" si="6"/>
        <v>0.0018866370659096853</v>
      </c>
      <c r="L89" s="21">
        <f t="shared" si="7"/>
        <v>0.6188868632401697</v>
      </c>
    </row>
    <row r="90" spans="1:12" ht="12.75" customHeight="1">
      <c r="A90" s="17" t="s">
        <v>84</v>
      </c>
      <c r="B90" s="17" t="s">
        <v>283</v>
      </c>
      <c r="C90" s="22">
        <v>915320</v>
      </c>
      <c r="D90" s="22">
        <v>816980</v>
      </c>
      <c r="E90" s="19">
        <v>0.12</v>
      </c>
      <c r="F90" s="8">
        <v>4125</v>
      </c>
      <c r="G90" s="8">
        <v>2882</v>
      </c>
      <c r="H90" s="8">
        <f t="shared" si="4"/>
        <v>221895.7575757576</v>
      </c>
      <c r="J90" s="23">
        <f t="shared" si="5"/>
        <v>301985575</v>
      </c>
      <c r="K90" s="21">
        <f t="shared" si="6"/>
        <v>0.001986901436548611</v>
      </c>
      <c r="L90" s="21">
        <f t="shared" si="7"/>
        <v>0.6208737646767183</v>
      </c>
    </row>
    <row r="91" spans="1:12" ht="12.75" customHeight="1">
      <c r="A91" s="24" t="s">
        <v>85</v>
      </c>
      <c r="B91" s="24" t="s">
        <v>284</v>
      </c>
      <c r="C91" s="25">
        <v>876839</v>
      </c>
      <c r="D91" s="25">
        <v>763069</v>
      </c>
      <c r="E91" s="26">
        <v>0.149</v>
      </c>
      <c r="F91" s="27">
        <f>+'Public Systems'!B247</f>
        <v>52814</v>
      </c>
      <c r="G91" s="27">
        <f>+'Public Systems'!C247</f>
        <v>44854</v>
      </c>
      <c r="H91" s="27">
        <f t="shared" si="4"/>
        <v>16602.397091680235</v>
      </c>
      <c r="I91" s="28"/>
      <c r="J91" s="29">
        <f t="shared" si="5"/>
        <v>302862414</v>
      </c>
      <c r="K91" s="30">
        <f t="shared" si="6"/>
        <v>0.0018557894835684006</v>
      </c>
      <c r="L91" s="30">
        <f t="shared" si="7"/>
        <v>0.6227295541602866</v>
      </c>
    </row>
    <row r="92" spans="1:12" ht="12.75" customHeight="1">
      <c r="A92" s="17" t="s">
        <v>86</v>
      </c>
      <c r="B92" s="17" t="s">
        <v>283</v>
      </c>
      <c r="C92" s="22">
        <v>869122</v>
      </c>
      <c r="D92" s="22">
        <v>741655</v>
      </c>
      <c r="E92" s="19">
        <v>0.172</v>
      </c>
      <c r="F92" s="8">
        <v>2424</v>
      </c>
      <c r="G92" s="8">
        <v>2423</v>
      </c>
      <c r="H92" s="8">
        <f t="shared" si="4"/>
        <v>358548.67986798676</v>
      </c>
      <c r="J92" s="23">
        <f t="shared" si="5"/>
        <v>303731536</v>
      </c>
      <c r="K92" s="21">
        <f t="shared" si="6"/>
        <v>0.0018037104762949644</v>
      </c>
      <c r="L92" s="21">
        <f t="shared" si="7"/>
        <v>0.6245332646365817</v>
      </c>
    </row>
    <row r="93" spans="1:12" ht="12.75" customHeight="1">
      <c r="A93" s="24" t="s">
        <v>270</v>
      </c>
      <c r="B93" s="24" t="s">
        <v>284</v>
      </c>
      <c r="C93" s="25">
        <v>863405</v>
      </c>
      <c r="D93" s="25">
        <v>729766</v>
      </c>
      <c r="E93" s="26">
        <v>0.183</v>
      </c>
      <c r="F93" s="27">
        <v>33522</v>
      </c>
      <c r="G93" s="27">
        <v>23758</v>
      </c>
      <c r="H93" s="27">
        <f t="shared" si="4"/>
        <v>25756.36895173319</v>
      </c>
      <c r="I93" s="28"/>
      <c r="J93" s="29">
        <f t="shared" si="5"/>
        <v>304594941</v>
      </c>
      <c r="K93" s="30">
        <f t="shared" si="6"/>
        <v>0.0017747963398667453</v>
      </c>
      <c r="L93" s="30">
        <f t="shared" si="7"/>
        <v>0.6263080609764484</v>
      </c>
    </row>
    <row r="94" spans="1:12" ht="12.75" customHeight="1">
      <c r="A94" s="24" t="s">
        <v>263</v>
      </c>
      <c r="B94" s="24" t="s">
        <v>284</v>
      </c>
      <c r="C94" s="25">
        <v>837011</v>
      </c>
      <c r="D94" s="25">
        <v>694763</v>
      </c>
      <c r="E94" s="26">
        <v>0.205</v>
      </c>
      <c r="F94" s="27">
        <v>33920</v>
      </c>
      <c r="G94" s="27">
        <v>23863</v>
      </c>
      <c r="H94" s="27">
        <f t="shared" si="4"/>
        <v>24676.031839622643</v>
      </c>
      <c r="I94" s="28"/>
      <c r="J94" s="29">
        <f t="shared" si="5"/>
        <v>305431952</v>
      </c>
      <c r="K94" s="30">
        <f t="shared" si="6"/>
        <v>0.0016896687835207993</v>
      </c>
      <c r="L94" s="30">
        <f t="shared" si="7"/>
        <v>0.6279977297599693</v>
      </c>
    </row>
    <row r="95" spans="1:12" ht="12.75" customHeight="1">
      <c r="A95" s="17" t="s">
        <v>87</v>
      </c>
      <c r="B95" s="17" t="s">
        <v>283</v>
      </c>
      <c r="C95" s="22">
        <v>827714</v>
      </c>
      <c r="D95" s="22">
        <v>673346</v>
      </c>
      <c r="E95" s="19">
        <v>0.229</v>
      </c>
      <c r="F95" s="8">
        <v>1734</v>
      </c>
      <c r="G95" s="8">
        <v>1734</v>
      </c>
      <c r="H95" s="8">
        <f t="shared" si="4"/>
        <v>477343.7139561707</v>
      </c>
      <c r="J95" s="23">
        <f t="shared" si="5"/>
        <v>306259666</v>
      </c>
      <c r="K95" s="21">
        <f t="shared" si="6"/>
        <v>0.0016375824802250497</v>
      </c>
      <c r="L95" s="21">
        <f t="shared" si="7"/>
        <v>0.6296353122401943</v>
      </c>
    </row>
    <row r="96" spans="1:12" ht="12.75" customHeight="1">
      <c r="A96" s="17" t="s">
        <v>88</v>
      </c>
      <c r="B96" s="17" t="s">
        <v>283</v>
      </c>
      <c r="C96" s="22">
        <v>816135</v>
      </c>
      <c r="D96" s="22">
        <v>697851</v>
      </c>
      <c r="E96" s="19">
        <v>0.169</v>
      </c>
      <c r="F96" s="8">
        <v>2841</v>
      </c>
      <c r="G96" s="8">
        <v>2829</v>
      </c>
      <c r="H96" s="8">
        <f t="shared" si="4"/>
        <v>287270.32734952477</v>
      </c>
      <c r="J96" s="23">
        <f t="shared" si="5"/>
        <v>307075801</v>
      </c>
      <c r="K96" s="21">
        <f t="shared" si="6"/>
        <v>0.0016971788224887814</v>
      </c>
      <c r="L96" s="21">
        <f t="shared" si="7"/>
        <v>0.6313324910626831</v>
      </c>
    </row>
    <row r="97" spans="1:12" ht="12.75" customHeight="1">
      <c r="A97" s="17" t="s">
        <v>89</v>
      </c>
      <c r="B97" s="17" t="s">
        <v>283</v>
      </c>
      <c r="C97" s="22">
        <v>812996</v>
      </c>
      <c r="D97" s="22">
        <v>682894</v>
      </c>
      <c r="E97" s="19">
        <v>0.191</v>
      </c>
      <c r="F97" s="8">
        <v>6680</v>
      </c>
      <c r="G97" s="8">
        <v>5192</v>
      </c>
      <c r="H97" s="8">
        <f t="shared" si="4"/>
        <v>121705.9880239521</v>
      </c>
      <c r="J97" s="23">
        <f t="shared" si="5"/>
        <v>307888797</v>
      </c>
      <c r="K97" s="21">
        <f t="shared" si="6"/>
        <v>0.0016608032872413366</v>
      </c>
      <c r="L97" s="21">
        <f t="shared" si="7"/>
        <v>0.6329932943499245</v>
      </c>
    </row>
    <row r="98" spans="1:13" ht="12.75" customHeight="1">
      <c r="A98" s="24" t="s">
        <v>90</v>
      </c>
      <c r="B98" s="24" t="s">
        <v>284</v>
      </c>
      <c r="C98" s="25">
        <v>810374</v>
      </c>
      <c r="D98" s="25">
        <v>674600</v>
      </c>
      <c r="E98" s="26">
        <v>0.201</v>
      </c>
      <c r="F98" s="27">
        <f>+'Public Systems'!B258</f>
        <v>89762</v>
      </c>
      <c r="G98" s="27">
        <f>+'Public Systems'!C258</f>
        <v>61964</v>
      </c>
      <c r="H98" s="27">
        <f t="shared" si="4"/>
        <v>9028.029678483099</v>
      </c>
      <c r="I98" s="28"/>
      <c r="J98" s="29">
        <f t="shared" si="5"/>
        <v>308699171</v>
      </c>
      <c r="K98" s="30">
        <f t="shared" si="6"/>
        <v>0.0016406322175520735</v>
      </c>
      <c r="L98" s="30">
        <f t="shared" si="7"/>
        <v>0.6346339265674765</v>
      </c>
      <c r="M98" s="28"/>
    </row>
    <row r="99" spans="1:13" ht="12.75" customHeight="1">
      <c r="A99" s="24" t="s">
        <v>91</v>
      </c>
      <c r="B99" s="24" t="s">
        <v>284</v>
      </c>
      <c r="C99" s="25">
        <v>796812</v>
      </c>
      <c r="D99" s="25">
        <v>680251</v>
      </c>
      <c r="E99" s="26">
        <v>0.171</v>
      </c>
      <c r="F99" s="27">
        <v>20785</v>
      </c>
      <c r="G99" s="27">
        <v>14995</v>
      </c>
      <c r="H99" s="27">
        <f t="shared" si="4"/>
        <v>38335.91532355064</v>
      </c>
      <c r="I99" s="28"/>
      <c r="J99" s="29">
        <f t="shared" si="5"/>
        <v>309495983</v>
      </c>
      <c r="K99" s="30">
        <f t="shared" si="6"/>
        <v>0.0016543754915831835</v>
      </c>
      <c r="L99" s="30">
        <f t="shared" si="7"/>
        <v>0.6362883020590597</v>
      </c>
      <c r="M99" s="28"/>
    </row>
    <row r="100" spans="1:12" ht="12.75" customHeight="1">
      <c r="A100" s="17" t="s">
        <v>272</v>
      </c>
      <c r="B100" s="17" t="s">
        <v>283</v>
      </c>
      <c r="C100" s="22">
        <v>776864</v>
      </c>
      <c r="D100" s="22">
        <v>552931</v>
      </c>
      <c r="E100" s="19">
        <v>0.405</v>
      </c>
      <c r="F100" s="8">
        <v>525</v>
      </c>
      <c r="G100" s="8">
        <v>525</v>
      </c>
      <c r="H100" s="8">
        <f t="shared" si="4"/>
        <v>1479740.9523809524</v>
      </c>
      <c r="J100" s="23">
        <f t="shared" si="5"/>
        <v>310272847</v>
      </c>
      <c r="K100" s="21">
        <f t="shared" si="6"/>
        <v>0.0013447323046001862</v>
      </c>
      <c r="L100" s="21">
        <f t="shared" si="7"/>
        <v>0.6376330343636599</v>
      </c>
    </row>
    <row r="101" spans="1:12" ht="12.75" customHeight="1">
      <c r="A101" s="17" t="s">
        <v>92</v>
      </c>
      <c r="B101" s="17" t="s">
        <v>283</v>
      </c>
      <c r="C101" s="22">
        <v>741382</v>
      </c>
      <c r="D101" s="22">
        <v>620435</v>
      </c>
      <c r="E101" s="19">
        <v>0.195</v>
      </c>
      <c r="F101" s="8">
        <v>15670</v>
      </c>
      <c r="G101" s="8">
        <v>10509</v>
      </c>
      <c r="H101" s="8">
        <f t="shared" si="4"/>
        <v>47312.18889597958</v>
      </c>
      <c r="J101" s="23">
        <f t="shared" si="5"/>
        <v>311014229</v>
      </c>
      <c r="K101" s="21">
        <f t="shared" si="6"/>
        <v>0.0015089025346826574</v>
      </c>
      <c r="L101" s="21">
        <f t="shared" si="7"/>
        <v>0.6391419368983425</v>
      </c>
    </row>
    <row r="102" spans="1:12" ht="12.75" customHeight="1">
      <c r="A102" s="17" t="s">
        <v>93</v>
      </c>
      <c r="B102" s="17" t="s">
        <v>283</v>
      </c>
      <c r="C102" s="22">
        <v>734924</v>
      </c>
      <c r="D102" s="22">
        <v>538233</v>
      </c>
      <c r="E102" s="19">
        <v>0.365</v>
      </c>
      <c r="F102" s="8">
        <v>7317</v>
      </c>
      <c r="G102" s="8">
        <v>3061</v>
      </c>
      <c r="H102" s="8">
        <f t="shared" si="4"/>
        <v>100440.61773951072</v>
      </c>
      <c r="J102" s="23">
        <f t="shared" si="5"/>
        <v>311749153</v>
      </c>
      <c r="K102" s="21">
        <f t="shared" si="6"/>
        <v>0.001308986659279136</v>
      </c>
      <c r="L102" s="21">
        <f t="shared" si="7"/>
        <v>0.6404509235576217</v>
      </c>
    </row>
    <row r="103" spans="1:12" ht="12.75" customHeight="1">
      <c r="A103" s="17" t="s">
        <v>94</v>
      </c>
      <c r="B103" s="17" t="s">
        <v>283</v>
      </c>
      <c r="C103" s="22">
        <v>734421</v>
      </c>
      <c r="D103" s="22">
        <v>648292</v>
      </c>
      <c r="E103" s="19">
        <v>0.133</v>
      </c>
      <c r="F103" s="8">
        <v>2381</v>
      </c>
      <c r="G103" s="8">
        <v>2381</v>
      </c>
      <c r="H103" s="8">
        <f t="shared" si="4"/>
        <v>308450.65098698024</v>
      </c>
      <c r="J103" s="23">
        <f t="shared" si="5"/>
        <v>312483574</v>
      </c>
      <c r="K103" s="21">
        <f t="shared" si="6"/>
        <v>0.0015766509658779555</v>
      </c>
      <c r="L103" s="21">
        <f t="shared" si="7"/>
        <v>0.6420275745234997</v>
      </c>
    </row>
    <row r="104" spans="1:12" ht="12.75" customHeight="1">
      <c r="A104" s="24" t="s">
        <v>274</v>
      </c>
      <c r="B104" s="24" t="s">
        <v>284</v>
      </c>
      <c r="C104" s="25">
        <v>722539</v>
      </c>
      <c r="D104" s="25">
        <v>557722</v>
      </c>
      <c r="E104" s="26">
        <v>0.296</v>
      </c>
      <c r="F104" s="27">
        <v>36562</v>
      </c>
      <c r="G104" s="27">
        <v>30961</v>
      </c>
      <c r="H104" s="27">
        <f t="shared" si="4"/>
        <v>19762.020677205845</v>
      </c>
      <c r="I104" s="28"/>
      <c r="J104" s="29">
        <f t="shared" si="5"/>
        <v>313206113</v>
      </c>
      <c r="K104" s="30">
        <f t="shared" si="6"/>
        <v>0.0013563840522347725</v>
      </c>
      <c r="L104" s="30">
        <f t="shared" si="7"/>
        <v>0.6433839585757345</v>
      </c>
    </row>
    <row r="105" spans="1:12" ht="12.75" customHeight="1">
      <c r="A105" s="24" t="s">
        <v>95</v>
      </c>
      <c r="B105" s="24" t="s">
        <v>284</v>
      </c>
      <c r="C105" s="25">
        <v>716656</v>
      </c>
      <c r="D105" s="25">
        <v>590306</v>
      </c>
      <c r="E105" s="26">
        <v>0.214</v>
      </c>
      <c r="F105" s="27">
        <f>+'Public Systems'!B267</f>
        <v>60474</v>
      </c>
      <c r="G105" s="27">
        <f>+'Public Systems'!C267</f>
        <v>43744</v>
      </c>
      <c r="H105" s="27">
        <f t="shared" si="4"/>
        <v>11850.646558851737</v>
      </c>
      <c r="I105" s="28"/>
      <c r="J105" s="29">
        <f t="shared" si="5"/>
        <v>313922769</v>
      </c>
      <c r="K105" s="30">
        <f t="shared" si="6"/>
        <v>0.0014356285825886366</v>
      </c>
      <c r="L105" s="30">
        <f t="shared" si="7"/>
        <v>0.6448195871583231</v>
      </c>
    </row>
    <row r="106" spans="1:9" ht="12.75" customHeight="1">
      <c r="A106" s="38"/>
      <c r="B106" s="38"/>
      <c r="C106" s="38"/>
      <c r="D106" s="38"/>
      <c r="E106" s="38"/>
      <c r="F106" s="42"/>
      <c r="G106" s="42"/>
      <c r="H106" s="42"/>
      <c r="I106" s="38"/>
    </row>
    <row r="107" spans="1:11" ht="12.75" customHeight="1">
      <c r="A107" s="58" t="s">
        <v>96</v>
      </c>
      <c r="B107" s="58">
        <v>100</v>
      </c>
      <c r="C107" s="59">
        <f>SUM(C6:C106)</f>
        <v>313922769</v>
      </c>
      <c r="D107" s="59">
        <f>SUM(D6:D106)</f>
        <v>259419622</v>
      </c>
      <c r="E107" s="60">
        <f>+(C107-D107)/D107</f>
        <v>0.2100964706517073</v>
      </c>
      <c r="F107" s="61">
        <f>SUM(F6:F106)</f>
        <v>2817949</v>
      </c>
      <c r="G107" s="61">
        <f>SUM(G6:G106)</f>
        <v>2000755</v>
      </c>
      <c r="H107" s="62">
        <f t="shared" si="4"/>
        <v>111401.15346303287</v>
      </c>
      <c r="I107" s="59">
        <f>+C107/B107</f>
        <v>3139227.69</v>
      </c>
      <c r="J107" s="21">
        <f>+C107/C111</f>
        <v>0.7634625091084455</v>
      </c>
      <c r="K107" s="21">
        <f>+B107/B111</f>
        <v>0.12738853503184713</v>
      </c>
    </row>
    <row r="108" spans="1:11" ht="12.75" customHeight="1">
      <c r="A108" s="44"/>
      <c r="B108" s="44"/>
      <c r="C108" s="57"/>
      <c r="D108" s="44"/>
      <c r="E108" s="44"/>
      <c r="F108" s="45"/>
      <c r="G108" s="45"/>
      <c r="H108" s="45"/>
      <c r="I108" s="57"/>
      <c r="J108" s="21"/>
      <c r="K108" s="21"/>
    </row>
    <row r="109" spans="1:11" ht="12.75">
      <c r="A109" s="7" t="s">
        <v>166</v>
      </c>
      <c r="B109" s="7">
        <f>+B111-B107</f>
        <v>685</v>
      </c>
      <c r="C109" s="32">
        <f>+C111-C107</f>
        <v>97260184</v>
      </c>
      <c r="I109" s="32">
        <f>+C109/B109</f>
        <v>141985.6700729927</v>
      </c>
      <c r="J109" s="21">
        <f>+C109/C111</f>
        <v>0.23653749089155454</v>
      </c>
      <c r="K109" s="21">
        <f>+B109/B111</f>
        <v>0.8726114649681529</v>
      </c>
    </row>
    <row r="110" spans="3:9" ht="12.75">
      <c r="C110" s="32"/>
      <c r="I110" s="32"/>
    </row>
    <row r="111" spans="1:9" ht="12.75">
      <c r="A111" s="7" t="s">
        <v>165</v>
      </c>
      <c r="B111" s="7">
        <v>785</v>
      </c>
      <c r="C111" s="32">
        <v>411182953</v>
      </c>
      <c r="I111" s="32">
        <f>+C111/B111</f>
        <v>523799.9401273885</v>
      </c>
    </row>
    <row r="112" spans="3:4" ht="12.75">
      <c r="C112" s="32"/>
      <c r="D112" s="32"/>
    </row>
    <row r="113" spans="1:4" ht="12.75">
      <c r="A113" s="7" t="s">
        <v>286</v>
      </c>
      <c r="B113" s="8">
        <v>6536</v>
      </c>
      <c r="C113" s="32"/>
      <c r="D113" s="32"/>
    </row>
    <row r="114" spans="3:4" ht="12.75">
      <c r="C114" s="32"/>
      <c r="D114" s="32"/>
    </row>
    <row r="115" spans="3:4" ht="12.75">
      <c r="C115" s="32"/>
      <c r="D115" s="32"/>
    </row>
    <row r="116" spans="3:4" ht="12.75">
      <c r="C116" s="32"/>
      <c r="D116" s="32"/>
    </row>
    <row r="117" spans="3:4" ht="12.75">
      <c r="C117" s="32"/>
      <c r="D117" s="32"/>
    </row>
    <row r="118" spans="1:9" ht="12.75">
      <c r="A118" s="46" t="s">
        <v>287</v>
      </c>
      <c r="B118" s="46"/>
      <c r="C118" s="47"/>
      <c r="D118" s="47"/>
      <c r="E118" s="46"/>
      <c r="F118" s="48"/>
      <c r="G118" s="48"/>
      <c r="H118" s="47"/>
      <c r="I118" s="46"/>
    </row>
    <row r="119" spans="1:9" ht="12.75">
      <c r="A119" s="28" t="s">
        <v>288</v>
      </c>
      <c r="B119" s="36">
        <v>37</v>
      </c>
      <c r="C119" s="37">
        <f>+C10+C13+C15+C17+C25+C29+C33+C34+C35+C41+C42+C50+C51+C52+C53+C57+C60+C62+C64+C65+C66+C68+C71+C75+C80+C82+C84+C85+C87+C88+C91+C93+C94+C98+C99+C104+C105</f>
        <v>81934576</v>
      </c>
      <c r="D119" s="37">
        <f>+D10+D13+D15+D17+D25+D29+D33+D34+D35+D41+D42+D50+D51+D52+D57+D60+D62+D64+D65+D66+D68+D80+D75+D80+D82+D84+D85+D87+D88+D91+D93+D94+D98+D99+D104+D105</f>
        <v>66967626</v>
      </c>
      <c r="E119" s="30">
        <f>+(C119-D119)/D119</f>
        <v>0.22349530502992596</v>
      </c>
      <c r="F119" s="27">
        <f>+F10+F13+F15+F17+F25+F29+F33+F34+F35+F41+F42+F50+F51+F52+F53+F57+F60+F62+F64+F65+F66+F68+F80+F75+F80+F82+F84+F85+F87+F88+F91+F93+F94+F98+F99+F104+F105</f>
        <v>2143127</v>
      </c>
      <c r="G119" s="27">
        <f>+G10+G13+G15+G17+G25+G29+G33+G34+G35+G41+G42+G50+G51+G52+G57+G60+G62+G64+G65+G66+G68+G80+G75+G80+G82+G84+G85+G87+G88+G91+G93+G94+G98+G99+G104+G105</f>
        <v>1530822</v>
      </c>
      <c r="H119" s="37">
        <f>+C119/F119*1000</f>
        <v>38231.3208689919</v>
      </c>
      <c r="I119" s="37">
        <f>+C119/B119</f>
        <v>2214448</v>
      </c>
    </row>
    <row r="120" spans="1:9" ht="12.75">
      <c r="A120" s="38" t="s">
        <v>283</v>
      </c>
      <c r="B120" s="39">
        <f>+B107-B119</f>
        <v>63</v>
      </c>
      <c r="C120" s="40">
        <f>+C107-C119</f>
        <v>231988193</v>
      </c>
      <c r="D120" s="40">
        <f>+D107-D119</f>
        <v>192451996</v>
      </c>
      <c r="E120" s="41">
        <f>+(C120-D120)/D120</f>
        <v>0.20543407094619065</v>
      </c>
      <c r="F120" s="42">
        <f>+F107-F119</f>
        <v>674822</v>
      </c>
      <c r="G120" s="42">
        <f>+G107-G119</f>
        <v>469933</v>
      </c>
      <c r="H120" s="43">
        <f>+C120/F120*1000</f>
        <v>343776.8670849498</v>
      </c>
      <c r="I120" s="40">
        <f>+C120/B120</f>
        <v>3682352.26984127</v>
      </c>
    </row>
    <row r="121" spans="1:9" ht="12.75">
      <c r="A121" s="50" t="s">
        <v>116</v>
      </c>
      <c r="B121" s="51">
        <f>+B119+B120</f>
        <v>100</v>
      </c>
      <c r="C121" s="52">
        <f>+C119+C120</f>
        <v>313922769</v>
      </c>
      <c r="D121" s="52">
        <f>+D119+D120</f>
        <v>259419622</v>
      </c>
      <c r="E121" s="53">
        <f>+(C121-D121)/D121</f>
        <v>0.2100964706517073</v>
      </c>
      <c r="F121" s="54">
        <f>+F119+F120</f>
        <v>2817949</v>
      </c>
      <c r="G121" s="54">
        <f>+G119+G120</f>
        <v>2000755</v>
      </c>
      <c r="H121" s="55">
        <f>+C121/F121*1000</f>
        <v>111401.15346303287</v>
      </c>
      <c r="I121" s="56">
        <f>+C121/B121</f>
        <v>3139227.69</v>
      </c>
    </row>
    <row r="122" spans="1:9" ht="12.75">
      <c r="A122" s="44"/>
      <c r="B122" s="44"/>
      <c r="C122" s="44"/>
      <c r="D122" s="44"/>
      <c r="E122" s="44"/>
      <c r="F122" s="45"/>
      <c r="G122" s="45"/>
      <c r="H122" s="45"/>
      <c r="I122" s="44"/>
    </row>
    <row r="123" spans="1:3" ht="12.75">
      <c r="A123" s="33" t="s">
        <v>164</v>
      </c>
      <c r="B123" s="34"/>
      <c r="C123" s="34"/>
    </row>
    <row r="124" spans="1:3" ht="12.75">
      <c r="A124" s="33" t="s">
        <v>278</v>
      </c>
      <c r="B124" s="33"/>
      <c r="C124" s="34"/>
    </row>
    <row r="125" spans="1:3" ht="12.75">
      <c r="A125" s="33" t="s">
        <v>279</v>
      </c>
      <c r="B125" s="33"/>
      <c r="C125" s="34"/>
    </row>
    <row r="126" spans="1:3" ht="12.75">
      <c r="A126" s="34"/>
      <c r="B126" s="34"/>
      <c r="C126" s="34"/>
    </row>
    <row r="127" spans="1:3" ht="12.75">
      <c r="A127" s="35" t="s">
        <v>271</v>
      </c>
      <c r="B127" s="34"/>
      <c r="C127" s="34"/>
    </row>
    <row r="128" ht="12.75">
      <c r="A128" s="35" t="s">
        <v>246</v>
      </c>
    </row>
    <row r="129" ht="12.75">
      <c r="A129" s="35" t="s">
        <v>264</v>
      </c>
    </row>
    <row r="130" spans="1:4" ht="12.75">
      <c r="A130" s="35" t="s">
        <v>273</v>
      </c>
      <c r="B130" s="34"/>
      <c r="C130" s="34"/>
      <c r="D130" s="34"/>
    </row>
    <row r="133" spans="1:6" ht="12.75">
      <c r="A133" s="7" t="s">
        <v>289</v>
      </c>
      <c r="F133" s="8">
        <v>17877000</v>
      </c>
    </row>
    <row r="135" spans="1:6" ht="12.75">
      <c r="A135" s="7" t="s">
        <v>287</v>
      </c>
      <c r="F135" s="8">
        <f>+F107</f>
        <v>2817949</v>
      </c>
    </row>
    <row r="138" spans="1:6" ht="12.75">
      <c r="A138" s="7" t="s">
        <v>290</v>
      </c>
      <c r="F138" s="63">
        <f>+F135/F133</f>
        <v>0.1576298595961291</v>
      </c>
    </row>
  </sheetData>
  <mergeCells count="4">
    <mergeCell ref="C2:D2"/>
    <mergeCell ref="A3:A4"/>
    <mergeCell ref="C3:C4"/>
    <mergeCell ref="D3:D4"/>
  </mergeCells>
  <printOptions gridLines="1"/>
  <pageMargins left="0.75" right="0.75" top="1" bottom="1" header="0.5" footer="0.5"/>
  <pageSetup horizontalDpi="300" verticalDpi="3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267"/>
  <sheetViews>
    <sheetView workbookViewId="0" topLeftCell="A247">
      <selection activeCell="H26" sqref="H26"/>
    </sheetView>
  </sheetViews>
  <sheetFormatPr defaultColWidth="9.140625" defaultRowHeight="12.75"/>
  <cols>
    <col min="1" max="1" width="52.140625" style="0" bestFit="1" customWidth="1"/>
    <col min="2" max="7" width="9.140625" style="1" customWidth="1"/>
  </cols>
  <sheetData>
    <row r="4" spans="1:3" ht="12.75">
      <c r="A4" s="4" t="s">
        <v>101</v>
      </c>
      <c r="B4" s="5" t="s">
        <v>116</v>
      </c>
      <c r="C4" s="5" t="s">
        <v>117</v>
      </c>
    </row>
    <row r="6" spans="1:3" ht="12.75">
      <c r="A6" t="s">
        <v>102</v>
      </c>
      <c r="B6" s="1">
        <v>24825</v>
      </c>
      <c r="C6" s="1">
        <v>19205</v>
      </c>
    </row>
    <row r="7" spans="1:3" ht="12.75">
      <c r="A7" t="s">
        <v>103</v>
      </c>
      <c r="B7" s="1">
        <v>49697</v>
      </c>
      <c r="C7" s="1">
        <v>37037</v>
      </c>
    </row>
    <row r="8" spans="1:3" ht="12.75">
      <c r="A8" t="s">
        <v>104</v>
      </c>
      <c r="B8" s="1">
        <v>15688</v>
      </c>
      <c r="C8" s="1">
        <v>14867</v>
      </c>
    </row>
    <row r="9" spans="1:3" ht="12.75">
      <c r="A9" t="s">
        <v>105</v>
      </c>
      <c r="B9" s="1">
        <v>14523</v>
      </c>
      <c r="C9" s="1">
        <v>9375</v>
      </c>
    </row>
    <row r="10" spans="1:3" ht="12.75">
      <c r="A10" t="s">
        <v>106</v>
      </c>
      <c r="B10" s="1">
        <v>19842</v>
      </c>
      <c r="C10" s="1">
        <v>16561</v>
      </c>
    </row>
    <row r="11" spans="1:3" ht="12.75">
      <c r="A11" t="s">
        <v>107</v>
      </c>
      <c r="B11" s="1">
        <v>28379</v>
      </c>
      <c r="C11" s="1">
        <v>24398</v>
      </c>
    </row>
    <row r="12" spans="1:3" ht="12.75">
      <c r="A12" t="s">
        <v>108</v>
      </c>
      <c r="B12" s="1">
        <v>5926</v>
      </c>
      <c r="C12" s="1">
        <v>4879</v>
      </c>
    </row>
    <row r="13" spans="1:3" ht="12.75">
      <c r="A13" t="s">
        <v>109</v>
      </c>
      <c r="B13" s="1">
        <v>3651</v>
      </c>
      <c r="C13" s="1">
        <v>406</v>
      </c>
    </row>
    <row r="14" spans="1:3" ht="12.75">
      <c r="A14" t="s">
        <v>110</v>
      </c>
      <c r="B14" s="1">
        <v>2874</v>
      </c>
      <c r="C14" s="1">
        <v>733</v>
      </c>
    </row>
    <row r="15" spans="1:3" ht="12.75">
      <c r="A15" t="s">
        <v>111</v>
      </c>
      <c r="B15" s="1">
        <v>108</v>
      </c>
      <c r="C15" s="1">
        <v>108</v>
      </c>
    </row>
    <row r="16" spans="1:3" ht="12.75">
      <c r="A16" t="s">
        <v>115</v>
      </c>
      <c r="B16" s="1">
        <v>2255</v>
      </c>
      <c r="C16" s="1">
        <v>494</v>
      </c>
    </row>
    <row r="17" spans="1:3" ht="12.75">
      <c r="A17" t="s">
        <v>112</v>
      </c>
      <c r="B17" s="1">
        <v>3462</v>
      </c>
      <c r="C17" s="1">
        <v>2713</v>
      </c>
    </row>
    <row r="18" spans="1:3" ht="12.75">
      <c r="A18" t="s">
        <v>113</v>
      </c>
      <c r="B18" s="1">
        <v>17337</v>
      </c>
      <c r="C18" s="1">
        <v>15076</v>
      </c>
    </row>
    <row r="19" spans="1:3" ht="12.75">
      <c r="A19" t="s">
        <v>114</v>
      </c>
      <c r="B19" s="1">
        <v>2434</v>
      </c>
      <c r="C19" s="1">
        <v>113</v>
      </c>
    </row>
    <row r="22" spans="1:3" ht="12.75">
      <c r="A22" s="2"/>
      <c r="B22" s="3">
        <f>SUM(B6:B21)</f>
        <v>191001</v>
      </c>
      <c r="C22" s="3">
        <f>SUM(C6:C21)</f>
        <v>145965</v>
      </c>
    </row>
    <row r="25" spans="1:3" ht="12.75">
      <c r="A25" s="4" t="s">
        <v>118</v>
      </c>
      <c r="B25" s="5" t="s">
        <v>116</v>
      </c>
      <c r="C25" s="5" t="s">
        <v>117</v>
      </c>
    </row>
    <row r="27" spans="1:3" ht="12.75">
      <c r="A27" t="s">
        <v>119</v>
      </c>
      <c r="B27" s="1">
        <v>4917</v>
      </c>
      <c r="C27" s="1">
        <v>3897</v>
      </c>
    </row>
    <row r="28" spans="1:3" ht="12.75">
      <c r="A28" t="s">
        <v>120</v>
      </c>
      <c r="B28" s="1">
        <v>45380</v>
      </c>
      <c r="C28" s="1">
        <v>36580</v>
      </c>
    </row>
    <row r="29" spans="1:3" ht="12.75">
      <c r="A29" t="s">
        <v>121</v>
      </c>
      <c r="B29" s="1">
        <v>1553</v>
      </c>
      <c r="C29" s="1">
        <v>1520</v>
      </c>
    </row>
    <row r="30" spans="1:3" ht="12.75">
      <c r="A30" t="s">
        <v>122</v>
      </c>
      <c r="B30" s="1">
        <v>1312</v>
      </c>
      <c r="C30" s="1">
        <v>58</v>
      </c>
    </row>
    <row r="31" spans="1:3" ht="12.75">
      <c r="A31" t="s">
        <v>123</v>
      </c>
      <c r="B31" s="1">
        <v>8471</v>
      </c>
      <c r="C31" s="1">
        <v>5165</v>
      </c>
    </row>
    <row r="32" spans="1:3" ht="12.75">
      <c r="A32" t="s">
        <v>124</v>
      </c>
      <c r="B32" s="1">
        <v>8585</v>
      </c>
      <c r="C32" s="1">
        <v>6872</v>
      </c>
    </row>
    <row r="33" spans="1:3" ht="12.75">
      <c r="A33" t="s">
        <v>125</v>
      </c>
      <c r="B33" s="1">
        <v>6728</v>
      </c>
      <c r="C33" s="1">
        <v>5228</v>
      </c>
    </row>
    <row r="34" spans="1:3" ht="12.75">
      <c r="A34" t="s">
        <v>126</v>
      </c>
      <c r="B34" s="1">
        <v>1670</v>
      </c>
      <c r="C34" s="1">
        <v>1006</v>
      </c>
    </row>
    <row r="36" spans="1:3" ht="12.75">
      <c r="A36" s="2"/>
      <c r="B36" s="3">
        <f>SUM(B27:B35)</f>
        <v>78616</v>
      </c>
      <c r="C36" s="3">
        <f>SUM(C27:C35)</f>
        <v>60326</v>
      </c>
    </row>
    <row r="39" spans="1:3" ht="12.75">
      <c r="A39" s="4" t="s">
        <v>129</v>
      </c>
      <c r="B39" s="5" t="s">
        <v>116</v>
      </c>
      <c r="C39" s="5" t="s">
        <v>117</v>
      </c>
    </row>
    <row r="42" ht="12.75">
      <c r="A42" t="s">
        <v>130</v>
      </c>
    </row>
    <row r="43" spans="1:3" ht="12.75">
      <c r="A43" t="s">
        <v>131</v>
      </c>
      <c r="B43" s="1">
        <v>29628</v>
      </c>
      <c r="C43" s="1">
        <v>23417</v>
      </c>
    </row>
    <row r="44" spans="1:3" ht="12.75">
      <c r="A44" t="s">
        <v>132</v>
      </c>
      <c r="B44" s="1">
        <v>25230</v>
      </c>
      <c r="C44" s="1">
        <v>20719</v>
      </c>
    </row>
    <row r="45" ht="12.75">
      <c r="A45" t="s">
        <v>133</v>
      </c>
    </row>
    <row r="46" spans="1:3" ht="12.75">
      <c r="A46" t="s">
        <v>134</v>
      </c>
      <c r="B46" s="1">
        <v>1286</v>
      </c>
      <c r="C46" s="1">
        <v>1210</v>
      </c>
    </row>
    <row r="47" spans="1:3" ht="12.75">
      <c r="A47" t="s">
        <v>135</v>
      </c>
      <c r="B47" s="1">
        <v>16875</v>
      </c>
      <c r="C47" s="1">
        <v>14792</v>
      </c>
    </row>
    <row r="48" spans="1:3" ht="12.75">
      <c r="A48" t="s">
        <v>136</v>
      </c>
      <c r="B48" s="1">
        <v>26247</v>
      </c>
      <c r="C48" s="1">
        <v>21369</v>
      </c>
    </row>
    <row r="49" spans="1:3" ht="12.75">
      <c r="A49" t="s">
        <v>137</v>
      </c>
      <c r="B49" s="1">
        <v>2943</v>
      </c>
      <c r="C49" s="1">
        <v>0</v>
      </c>
    </row>
    <row r="50" spans="1:3" ht="12.75">
      <c r="A50" t="s">
        <v>138</v>
      </c>
      <c r="B50" s="1">
        <v>21082</v>
      </c>
      <c r="C50" s="1">
        <v>18212</v>
      </c>
    </row>
    <row r="51" spans="1:3" ht="12.75">
      <c r="A51" t="s">
        <v>139</v>
      </c>
      <c r="B51" s="1">
        <v>15364</v>
      </c>
      <c r="C51" s="1">
        <v>13961</v>
      </c>
    </row>
    <row r="53" spans="1:3" ht="12.75">
      <c r="A53" s="2"/>
      <c r="B53" s="3">
        <f>SUM(B42:B52)</f>
        <v>138655</v>
      </c>
      <c r="C53" s="3">
        <f>SUM(C42:C52)</f>
        <v>113680</v>
      </c>
    </row>
    <row r="56" spans="1:3" ht="12.75">
      <c r="A56" s="4" t="s">
        <v>140</v>
      </c>
      <c r="B56" s="5" t="s">
        <v>116</v>
      </c>
      <c r="C56" s="5" t="s">
        <v>117</v>
      </c>
    </row>
    <row r="58" spans="1:3" ht="12.75">
      <c r="A58" t="s">
        <v>141</v>
      </c>
      <c r="B58" s="1">
        <v>2414</v>
      </c>
      <c r="C58" s="1">
        <v>2414</v>
      </c>
    </row>
    <row r="59" spans="1:3" ht="12.75">
      <c r="A59" t="s">
        <v>142</v>
      </c>
      <c r="B59" s="1">
        <v>11190</v>
      </c>
      <c r="C59" s="1">
        <v>10076</v>
      </c>
    </row>
    <row r="60" spans="1:3" ht="12.75">
      <c r="A60" t="s">
        <v>143</v>
      </c>
      <c r="B60" s="1">
        <v>1747</v>
      </c>
      <c r="C60" s="1">
        <v>1747</v>
      </c>
    </row>
    <row r="61" spans="1:3" ht="12.75">
      <c r="A61" t="s">
        <v>144</v>
      </c>
      <c r="B61" s="1">
        <v>50402</v>
      </c>
      <c r="C61" s="1">
        <v>32113</v>
      </c>
    </row>
    <row r="63" spans="1:3" ht="12.75">
      <c r="A63" s="2"/>
      <c r="B63" s="3">
        <f>SUM(B58:B62)</f>
        <v>65753</v>
      </c>
      <c r="C63" s="3">
        <f>SUM(C58:C62)</f>
        <v>46350</v>
      </c>
    </row>
    <row r="66" spans="1:3" ht="12.75">
      <c r="A66" s="4" t="s">
        <v>145</v>
      </c>
      <c r="B66" s="5" t="s">
        <v>116</v>
      </c>
      <c r="C66" s="5" t="s">
        <v>117</v>
      </c>
    </row>
    <row r="68" spans="1:3" ht="12.75">
      <c r="A68" t="s">
        <v>146</v>
      </c>
      <c r="B68" s="1">
        <v>747</v>
      </c>
      <c r="C68" s="1">
        <v>747</v>
      </c>
    </row>
    <row r="69" spans="1:3" ht="12.75">
      <c r="A69" t="s">
        <v>147</v>
      </c>
      <c r="B69" s="1">
        <v>1214</v>
      </c>
      <c r="C69" s="1">
        <v>1136</v>
      </c>
    </row>
    <row r="70" spans="1:3" ht="12.75">
      <c r="A70" t="s">
        <v>148</v>
      </c>
      <c r="B70" s="1">
        <v>51818</v>
      </c>
      <c r="C70" s="1">
        <v>38479</v>
      </c>
    </row>
    <row r="71" spans="1:3" ht="12.75">
      <c r="A71" t="s">
        <v>151</v>
      </c>
      <c r="B71" s="1">
        <v>1464</v>
      </c>
      <c r="C71" s="1">
        <v>1383</v>
      </c>
    </row>
    <row r="72" spans="1:3" ht="12.75">
      <c r="A72" t="s">
        <v>149</v>
      </c>
      <c r="B72" s="1">
        <v>1538</v>
      </c>
      <c r="C72" s="1">
        <v>1432</v>
      </c>
    </row>
    <row r="73" spans="1:3" ht="12.75">
      <c r="A73" t="s">
        <v>150</v>
      </c>
      <c r="B73" s="1">
        <v>2310</v>
      </c>
      <c r="C73" s="1">
        <v>2240</v>
      </c>
    </row>
    <row r="75" spans="1:3" ht="12.75">
      <c r="A75" s="2"/>
      <c r="B75" s="3">
        <f>SUM(B68:B74)</f>
        <v>59091</v>
      </c>
      <c r="C75" s="3">
        <f>SUM(C68:C74)</f>
        <v>45417</v>
      </c>
    </row>
    <row r="77" spans="1:3" ht="12.75">
      <c r="A77" s="4" t="s">
        <v>152</v>
      </c>
      <c r="B77" s="5" t="s">
        <v>116</v>
      </c>
      <c r="C77" s="5" t="s">
        <v>117</v>
      </c>
    </row>
    <row r="79" spans="1:3" ht="12.75">
      <c r="A79" t="s">
        <v>153</v>
      </c>
      <c r="B79" s="1">
        <v>78</v>
      </c>
      <c r="C79" s="1">
        <v>78</v>
      </c>
    </row>
    <row r="80" spans="1:3" ht="12.75">
      <c r="A80" t="s">
        <v>154</v>
      </c>
      <c r="B80" s="1">
        <v>437</v>
      </c>
      <c r="C80" s="1">
        <v>437</v>
      </c>
    </row>
    <row r="81" spans="1:3" ht="12.75">
      <c r="A81" t="s">
        <v>155</v>
      </c>
      <c r="B81" s="1">
        <v>1333</v>
      </c>
      <c r="C81" s="1">
        <v>1333</v>
      </c>
    </row>
    <row r="82" spans="1:3" ht="12.75">
      <c r="A82" t="s">
        <v>156</v>
      </c>
      <c r="B82" s="1">
        <v>1704</v>
      </c>
      <c r="C82" s="1">
        <v>1704</v>
      </c>
    </row>
    <row r="83" spans="1:3" ht="12.75">
      <c r="A83" t="s">
        <v>157</v>
      </c>
      <c r="B83" s="1">
        <v>3142</v>
      </c>
      <c r="C83" s="1">
        <v>3142</v>
      </c>
    </row>
    <row r="84" spans="1:3" ht="12.75">
      <c r="A84" t="s">
        <v>158</v>
      </c>
      <c r="B84" s="1">
        <v>26860</v>
      </c>
      <c r="C84" s="1">
        <v>17246</v>
      </c>
    </row>
    <row r="85" spans="1:3" ht="12.75">
      <c r="A85" t="s">
        <v>159</v>
      </c>
      <c r="B85" s="1">
        <v>535</v>
      </c>
      <c r="C85" s="1">
        <v>535</v>
      </c>
    </row>
    <row r="87" spans="1:3" ht="12.75">
      <c r="A87" s="2"/>
      <c r="B87" s="3">
        <f>SUM(B79:B86)</f>
        <v>34089</v>
      </c>
      <c r="C87" s="3">
        <f>SUM(C79:C86)</f>
        <v>24475</v>
      </c>
    </row>
    <row r="90" spans="1:3" ht="12.75">
      <c r="A90" s="4" t="s">
        <v>160</v>
      </c>
      <c r="B90" s="5" t="s">
        <v>116</v>
      </c>
      <c r="C90" s="5" t="s">
        <v>117</v>
      </c>
    </row>
    <row r="92" spans="1:3" ht="12.75">
      <c r="A92" t="s">
        <v>161</v>
      </c>
      <c r="B92" s="1">
        <v>1678</v>
      </c>
      <c r="C92" s="1">
        <v>1443</v>
      </c>
    </row>
    <row r="93" spans="1:3" ht="12.75">
      <c r="A93" t="s">
        <v>162</v>
      </c>
      <c r="B93" s="1">
        <v>39524</v>
      </c>
      <c r="C93" s="1">
        <v>27836</v>
      </c>
    </row>
    <row r="94" spans="1:3" ht="12.75">
      <c r="A94" t="s">
        <v>163</v>
      </c>
      <c r="B94" s="1">
        <v>2992</v>
      </c>
      <c r="C94" s="1">
        <v>1856</v>
      </c>
    </row>
    <row r="96" spans="1:3" ht="12.75">
      <c r="A96" s="2"/>
      <c r="B96" s="3">
        <f>SUM(B92:B95)</f>
        <v>44194</v>
      </c>
      <c r="C96" s="3">
        <f>SUM(C92:C95)</f>
        <v>31135</v>
      </c>
    </row>
    <row r="99" spans="1:3" ht="12.75">
      <c r="A99" s="4" t="s">
        <v>167</v>
      </c>
      <c r="B99" s="5" t="s">
        <v>116</v>
      </c>
      <c r="C99" s="5" t="s">
        <v>117</v>
      </c>
    </row>
    <row r="101" spans="1:3" ht="12.75">
      <c r="A101" t="s">
        <v>168</v>
      </c>
      <c r="B101" s="1">
        <v>9303</v>
      </c>
      <c r="C101" s="1">
        <v>8387</v>
      </c>
    </row>
    <row r="102" spans="1:7" ht="12.75">
      <c r="A102" t="s">
        <v>169</v>
      </c>
      <c r="B102" s="1">
        <v>40609</v>
      </c>
      <c r="C102" s="1">
        <v>32668</v>
      </c>
      <c r="F102" s="49"/>
      <c r="G102" s="49"/>
    </row>
    <row r="103" spans="1:7" ht="12.75">
      <c r="A103" t="s">
        <v>170</v>
      </c>
      <c r="B103" s="1">
        <v>3724</v>
      </c>
      <c r="C103" s="1">
        <v>3635</v>
      </c>
      <c r="F103" s="49"/>
      <c r="G103" s="49"/>
    </row>
    <row r="105" spans="1:3" ht="12.75">
      <c r="A105" s="2"/>
      <c r="B105" s="3">
        <f>SUM(B101:B104)</f>
        <v>53636</v>
      </c>
      <c r="C105" s="3">
        <f>SUM(C101:C104)</f>
        <v>44690</v>
      </c>
    </row>
    <row r="108" spans="1:3" ht="12.75">
      <c r="A108" s="4" t="s">
        <v>185</v>
      </c>
      <c r="B108" s="5" t="s">
        <v>116</v>
      </c>
      <c r="C108" s="5" t="s">
        <v>117</v>
      </c>
    </row>
    <row r="109" spans="1:3" ht="12.75">
      <c r="A109" t="s">
        <v>184</v>
      </c>
      <c r="B109" s="1">
        <v>12639</v>
      </c>
      <c r="C109" s="1">
        <v>12639</v>
      </c>
    </row>
    <row r="110" spans="1:3" ht="12.75">
      <c r="A110" t="s">
        <v>171</v>
      </c>
      <c r="B110" s="1">
        <v>10766</v>
      </c>
      <c r="C110" s="1">
        <v>10152</v>
      </c>
    </row>
    <row r="111" spans="1:3" ht="12.75">
      <c r="A111" t="s">
        <v>172</v>
      </c>
      <c r="B111" s="1">
        <v>5690</v>
      </c>
      <c r="C111" s="1">
        <v>5534</v>
      </c>
    </row>
    <row r="112" spans="1:3" ht="12.75">
      <c r="A112" t="s">
        <v>173</v>
      </c>
      <c r="B112" s="1">
        <v>9849</v>
      </c>
      <c r="C112" s="1">
        <v>8341</v>
      </c>
    </row>
    <row r="113" spans="1:3" ht="12.75">
      <c r="A113" t="s">
        <v>174</v>
      </c>
      <c r="B113" s="1">
        <v>41028</v>
      </c>
      <c r="C113" s="1">
        <v>29639</v>
      </c>
    </row>
    <row r="114" spans="1:3" ht="12.75">
      <c r="A114" t="s">
        <v>175</v>
      </c>
      <c r="B114" s="1">
        <v>28309</v>
      </c>
      <c r="C114" s="1">
        <v>23595</v>
      </c>
    </row>
    <row r="115" spans="1:3" ht="12.75">
      <c r="A115" t="s">
        <v>176</v>
      </c>
      <c r="B115" s="1">
        <v>12530</v>
      </c>
      <c r="C115" s="1">
        <v>11002</v>
      </c>
    </row>
    <row r="116" spans="1:3" ht="12.75">
      <c r="A116" t="s">
        <v>177</v>
      </c>
      <c r="B116" s="1">
        <v>5007</v>
      </c>
      <c r="C116" s="1">
        <v>4873</v>
      </c>
    </row>
    <row r="117" spans="1:3" ht="12.75">
      <c r="A117" t="s">
        <v>178</v>
      </c>
      <c r="B117" s="1">
        <v>6813</v>
      </c>
      <c r="C117" s="1">
        <v>6133</v>
      </c>
    </row>
    <row r="118" spans="1:3" ht="12.75">
      <c r="A118" t="s">
        <v>179</v>
      </c>
      <c r="B118" s="1">
        <v>6229</v>
      </c>
      <c r="C118" s="1">
        <v>5753</v>
      </c>
    </row>
    <row r="119" spans="1:3" ht="12.75">
      <c r="A119" t="s">
        <v>180</v>
      </c>
      <c r="B119" s="1">
        <v>9048</v>
      </c>
      <c r="C119" s="1">
        <v>8644</v>
      </c>
    </row>
    <row r="120" spans="1:3" ht="12.75">
      <c r="A120" t="s">
        <v>181</v>
      </c>
      <c r="B120" s="1">
        <v>8372</v>
      </c>
      <c r="C120" s="1">
        <v>7517</v>
      </c>
    </row>
    <row r="121" spans="1:3" ht="12.75">
      <c r="A121" t="s">
        <v>182</v>
      </c>
      <c r="B121" s="1">
        <v>2924</v>
      </c>
      <c r="C121" s="1">
        <v>2626</v>
      </c>
    </row>
    <row r="122" spans="1:3" ht="12.75">
      <c r="A122" t="s">
        <v>183</v>
      </c>
      <c r="B122" s="1">
        <v>10502</v>
      </c>
      <c r="C122" s="1">
        <v>9210</v>
      </c>
    </row>
    <row r="124" spans="2:3" ht="12.75">
      <c r="B124" s="1">
        <f>SUM(B109:B123)</f>
        <v>169706</v>
      </c>
      <c r="C124" s="1">
        <f>SUM(C109:C123)</f>
        <v>145658</v>
      </c>
    </row>
    <row r="127" spans="1:3" ht="12.75">
      <c r="A127" s="4"/>
      <c r="B127" s="5" t="s">
        <v>116</v>
      </c>
      <c r="C127" s="5" t="s">
        <v>117</v>
      </c>
    </row>
    <row r="130" spans="1:3" ht="12.75">
      <c r="A130" t="s">
        <v>186</v>
      </c>
      <c r="B130" s="1">
        <v>3141</v>
      </c>
      <c r="C130" s="1">
        <v>3141</v>
      </c>
    </row>
    <row r="131" spans="1:3" ht="12.75">
      <c r="A131" t="s">
        <v>187</v>
      </c>
      <c r="B131" s="1">
        <v>3837</v>
      </c>
      <c r="C131" s="1">
        <v>3833</v>
      </c>
    </row>
    <row r="132" spans="1:3" ht="12.75">
      <c r="A132" t="s">
        <v>188</v>
      </c>
      <c r="B132" s="1">
        <v>730</v>
      </c>
      <c r="C132" s="1">
        <v>721</v>
      </c>
    </row>
    <row r="133" spans="1:3" ht="12.75">
      <c r="A133" t="s">
        <v>189</v>
      </c>
      <c r="B133" s="1">
        <v>2660</v>
      </c>
      <c r="C133" s="1">
        <v>2631</v>
      </c>
    </row>
    <row r="134" spans="1:3" ht="12.75">
      <c r="A134" t="s">
        <v>190</v>
      </c>
      <c r="B134" s="1">
        <v>1631</v>
      </c>
      <c r="C134" s="1">
        <v>1631</v>
      </c>
    </row>
    <row r="135" spans="1:3" ht="12.75">
      <c r="A135" t="s">
        <v>191</v>
      </c>
      <c r="B135" s="1">
        <v>811</v>
      </c>
      <c r="C135" s="1">
        <v>808</v>
      </c>
    </row>
    <row r="136" spans="1:3" ht="12.75">
      <c r="A136" t="s">
        <v>192</v>
      </c>
      <c r="B136" s="1">
        <v>3839</v>
      </c>
      <c r="C136" s="1">
        <v>3675</v>
      </c>
    </row>
    <row r="137" spans="1:3" ht="12.75">
      <c r="A137" t="s">
        <v>193</v>
      </c>
      <c r="B137" s="1">
        <v>1139</v>
      </c>
      <c r="C137" s="1">
        <v>1139</v>
      </c>
    </row>
    <row r="138" spans="1:3" ht="12.75">
      <c r="A138" t="s">
        <v>194</v>
      </c>
      <c r="B138" s="1">
        <v>761</v>
      </c>
      <c r="C138" s="1">
        <v>761</v>
      </c>
    </row>
    <row r="139" spans="1:3" ht="12.75">
      <c r="A139" t="s">
        <v>195</v>
      </c>
      <c r="B139" s="1">
        <v>3799</v>
      </c>
      <c r="C139" s="1">
        <v>2259</v>
      </c>
    </row>
    <row r="140" spans="1:3" ht="12.75">
      <c r="A140" t="s">
        <v>196</v>
      </c>
      <c r="B140" s="1">
        <v>1143</v>
      </c>
      <c r="C140" s="1">
        <v>1142</v>
      </c>
    </row>
    <row r="141" spans="1:3" ht="12.75">
      <c r="A141" t="s">
        <v>197</v>
      </c>
      <c r="B141" s="1">
        <v>758</v>
      </c>
      <c r="C141" s="1">
        <v>730</v>
      </c>
    </row>
    <row r="142" spans="1:3" ht="12.75">
      <c r="A142" t="s">
        <v>224</v>
      </c>
      <c r="B142" s="1">
        <v>42914</v>
      </c>
      <c r="C142" s="1">
        <v>36612</v>
      </c>
    </row>
    <row r="143" spans="1:3" ht="12.75">
      <c r="A143" t="s">
        <v>198</v>
      </c>
      <c r="B143" s="1">
        <v>1032</v>
      </c>
      <c r="C143" s="1">
        <v>1032</v>
      </c>
    </row>
    <row r="144" spans="1:3" ht="12.75">
      <c r="A144" t="s">
        <v>199</v>
      </c>
      <c r="B144" s="1">
        <v>853</v>
      </c>
      <c r="C144" s="1">
        <v>840</v>
      </c>
    </row>
    <row r="145" spans="1:3" ht="12.75">
      <c r="A145" t="s">
        <v>200</v>
      </c>
      <c r="B145" s="1">
        <v>911</v>
      </c>
      <c r="C145" s="1">
        <v>899</v>
      </c>
    </row>
    <row r="146" spans="1:3" ht="12.75">
      <c r="A146" t="s">
        <v>201</v>
      </c>
      <c r="B146" s="1">
        <v>893</v>
      </c>
      <c r="C146" s="1">
        <v>893</v>
      </c>
    </row>
    <row r="147" spans="1:3" ht="12.75">
      <c r="A147" t="s">
        <v>202</v>
      </c>
      <c r="B147" s="1">
        <v>728</v>
      </c>
      <c r="C147" s="1">
        <v>698</v>
      </c>
    </row>
    <row r="148" spans="1:3" ht="12.75">
      <c r="A148" t="s">
        <v>203</v>
      </c>
      <c r="B148" s="1">
        <v>1294</v>
      </c>
      <c r="C148" s="1">
        <v>1291</v>
      </c>
    </row>
    <row r="149" spans="1:3" ht="12.75">
      <c r="A149" t="s">
        <v>204</v>
      </c>
      <c r="B149" s="1">
        <v>1672</v>
      </c>
      <c r="C149" s="1">
        <v>1437</v>
      </c>
    </row>
    <row r="151" spans="1:3" ht="12.75">
      <c r="A151" t="s">
        <v>205</v>
      </c>
      <c r="B151" s="1">
        <v>1319</v>
      </c>
      <c r="C151" s="1">
        <v>1319</v>
      </c>
    </row>
    <row r="152" ht="12.75">
      <c r="A152" t="s">
        <v>206</v>
      </c>
    </row>
    <row r="153" spans="1:3" ht="12.75">
      <c r="A153" t="s">
        <v>207</v>
      </c>
      <c r="B153" s="1">
        <v>791</v>
      </c>
      <c r="C153" s="1">
        <v>791</v>
      </c>
    </row>
    <row r="154" ht="12.75">
      <c r="A154" t="s">
        <v>208</v>
      </c>
    </row>
    <row r="155" spans="1:3" ht="12.75">
      <c r="A155" t="s">
        <v>209</v>
      </c>
      <c r="B155" s="1">
        <v>6569</v>
      </c>
      <c r="C155" s="1">
        <v>6569</v>
      </c>
    </row>
    <row r="156" spans="1:3" ht="12.75">
      <c r="A156" t="s">
        <v>210</v>
      </c>
      <c r="B156" s="1">
        <v>496</v>
      </c>
      <c r="C156" s="1">
        <v>496</v>
      </c>
    </row>
    <row r="157" spans="1:3" ht="12.75">
      <c r="A157" t="s">
        <v>211</v>
      </c>
      <c r="B157" s="1">
        <v>4697</v>
      </c>
      <c r="C157" s="1">
        <v>4697</v>
      </c>
    </row>
    <row r="158" ht="12.75">
      <c r="A158" t="s">
        <v>212</v>
      </c>
    </row>
    <row r="160" spans="1:3" ht="12.75">
      <c r="A160" s="2" t="s">
        <v>116</v>
      </c>
      <c r="B160" s="3">
        <f>SUM(B130:B158)</f>
        <v>88418</v>
      </c>
      <c r="C160" s="3">
        <f>SUM(C130:C158)</f>
        <v>80045</v>
      </c>
    </row>
    <row r="163" spans="1:3" ht="12.75">
      <c r="A163" s="4"/>
      <c r="B163" s="5" t="s">
        <v>116</v>
      </c>
      <c r="C163" s="5" t="s">
        <v>117</v>
      </c>
    </row>
    <row r="164" spans="1:3" ht="12.75">
      <c r="A164" t="s">
        <v>216</v>
      </c>
      <c r="B164" s="1">
        <v>38247</v>
      </c>
      <c r="C164" s="1">
        <v>29828</v>
      </c>
    </row>
    <row r="165" spans="1:3" ht="12.75">
      <c r="A165" t="s">
        <v>217</v>
      </c>
      <c r="B165" s="1">
        <v>29764</v>
      </c>
      <c r="C165" s="1">
        <v>21193</v>
      </c>
    </row>
    <row r="166" spans="1:3" ht="12.75">
      <c r="A166" t="s">
        <v>218</v>
      </c>
      <c r="B166" s="1">
        <v>2246</v>
      </c>
      <c r="C166" s="1">
        <v>2194</v>
      </c>
    </row>
    <row r="167" spans="1:3" ht="12.75">
      <c r="A167" t="s">
        <v>219</v>
      </c>
      <c r="B167" s="1">
        <v>11672</v>
      </c>
      <c r="C167" s="1">
        <v>10890</v>
      </c>
    </row>
    <row r="168" spans="1:3" ht="12.75">
      <c r="A168" t="s">
        <v>220</v>
      </c>
      <c r="B168" s="1">
        <v>2734</v>
      </c>
      <c r="C168" s="1">
        <v>2604</v>
      </c>
    </row>
    <row r="169" spans="1:3" ht="12.75">
      <c r="A169" t="s">
        <v>221</v>
      </c>
      <c r="B169" s="1">
        <v>4819</v>
      </c>
      <c r="C169" s="1">
        <v>4229</v>
      </c>
    </row>
    <row r="170" spans="1:3" ht="12.75">
      <c r="A170" t="s">
        <v>222</v>
      </c>
      <c r="B170" s="1">
        <v>7420</v>
      </c>
      <c r="C170" s="1">
        <v>6371</v>
      </c>
    </row>
    <row r="171" spans="1:3" ht="12.75">
      <c r="A171" t="s">
        <v>223</v>
      </c>
      <c r="B171" s="1">
        <v>6183</v>
      </c>
      <c r="C171" s="1">
        <v>5365</v>
      </c>
    </row>
    <row r="173" spans="1:3" ht="12.75">
      <c r="A173" s="2" t="s">
        <v>116</v>
      </c>
      <c r="B173" s="3">
        <f>SUM(B164:B172)</f>
        <v>103085</v>
      </c>
      <c r="C173" s="3">
        <f>SUM(C164:C172)</f>
        <v>82674</v>
      </c>
    </row>
    <row r="176" spans="1:3" ht="12.75">
      <c r="A176" s="4"/>
      <c r="B176" s="5" t="s">
        <v>116</v>
      </c>
      <c r="C176" s="5" t="s">
        <v>117</v>
      </c>
    </row>
    <row r="177" spans="1:3" ht="12.75">
      <c r="A177" t="s">
        <v>225</v>
      </c>
      <c r="B177" s="1">
        <v>24644</v>
      </c>
      <c r="C177" s="1">
        <v>15006</v>
      </c>
    </row>
    <row r="178" spans="1:3" ht="12.75">
      <c r="A178" t="s">
        <v>226</v>
      </c>
      <c r="B178" s="1">
        <v>4761</v>
      </c>
      <c r="C178" s="1">
        <v>2758</v>
      </c>
    </row>
    <row r="179" spans="1:3" ht="12.75">
      <c r="A179" t="s">
        <v>227</v>
      </c>
      <c r="B179" s="1">
        <v>42738</v>
      </c>
      <c r="C179" s="1">
        <v>31472</v>
      </c>
    </row>
    <row r="181" spans="1:3" ht="12.75">
      <c r="A181" s="2" t="s">
        <v>116</v>
      </c>
      <c r="B181" s="3">
        <f>SUM(B177:B180)</f>
        <v>72143</v>
      </c>
      <c r="C181" s="3">
        <f>SUM(C177:C180)</f>
        <v>49236</v>
      </c>
    </row>
    <row r="184" spans="1:3" ht="12.75">
      <c r="A184" s="4"/>
      <c r="B184" s="5" t="s">
        <v>116</v>
      </c>
      <c r="C184" s="5" t="s">
        <v>117</v>
      </c>
    </row>
    <row r="186" spans="1:3" ht="12.75">
      <c r="A186" t="s">
        <v>228</v>
      </c>
      <c r="B186" s="1">
        <v>6468</v>
      </c>
      <c r="C186" s="1">
        <v>5276</v>
      </c>
    </row>
    <row r="187" spans="1:3" ht="12.75">
      <c r="A187" t="s">
        <v>229</v>
      </c>
      <c r="B187" s="1">
        <v>13906</v>
      </c>
      <c r="C187" s="1">
        <v>11156</v>
      </c>
    </row>
    <row r="188" spans="1:3" ht="12.75">
      <c r="A188" t="s">
        <v>230</v>
      </c>
      <c r="B188" s="1">
        <v>3067</v>
      </c>
      <c r="C188" s="1">
        <v>843</v>
      </c>
    </row>
    <row r="189" spans="1:3" ht="12.75">
      <c r="A189" t="s">
        <v>231</v>
      </c>
      <c r="B189" s="1">
        <v>22106</v>
      </c>
      <c r="C189" s="1">
        <v>17371</v>
      </c>
    </row>
    <row r="191" spans="1:3" ht="12.75">
      <c r="A191" s="2" t="s">
        <v>116</v>
      </c>
      <c r="B191" s="3">
        <f>SUM(B186:B190)</f>
        <v>45547</v>
      </c>
      <c r="C191" s="3">
        <f>SUM(C186:C190)</f>
        <v>34646</v>
      </c>
    </row>
    <row r="195" spans="1:3" ht="12.75">
      <c r="A195" s="4"/>
      <c r="B195" s="5" t="s">
        <v>116</v>
      </c>
      <c r="C195" s="5" t="s">
        <v>117</v>
      </c>
    </row>
    <row r="196" spans="1:3" ht="12.75">
      <c r="A196" t="s">
        <v>233</v>
      </c>
      <c r="B196" s="1">
        <v>2789</v>
      </c>
      <c r="C196" s="1">
        <v>2789</v>
      </c>
    </row>
    <row r="197" spans="1:3" ht="12.75">
      <c r="A197" t="s">
        <v>234</v>
      </c>
      <c r="B197" s="1">
        <v>28327</v>
      </c>
      <c r="C197" s="1">
        <v>19977</v>
      </c>
    </row>
    <row r="198" spans="1:3" ht="12.75">
      <c r="A198" t="s">
        <v>235</v>
      </c>
      <c r="B198" s="1">
        <v>4411</v>
      </c>
      <c r="C198" s="1">
        <v>4411</v>
      </c>
    </row>
    <row r="200" spans="1:3" ht="12.75">
      <c r="A200" s="2" t="s">
        <v>116</v>
      </c>
      <c r="B200" s="3">
        <f>SUM(B196:B199)</f>
        <v>35527</v>
      </c>
      <c r="C200" s="3">
        <f>SUM(C196:C199)</f>
        <v>27177</v>
      </c>
    </row>
    <row r="203" spans="1:3" ht="12.75">
      <c r="A203" s="4"/>
      <c r="B203" s="5" t="s">
        <v>116</v>
      </c>
      <c r="C203" s="5" t="s">
        <v>117</v>
      </c>
    </row>
    <row r="205" spans="1:3" ht="12.75">
      <c r="A205" t="s">
        <v>236</v>
      </c>
      <c r="B205" s="1">
        <v>28184</v>
      </c>
      <c r="C205" s="1">
        <v>21484</v>
      </c>
    </row>
    <row r="206" spans="1:3" ht="12.75">
      <c r="A206" t="s">
        <v>237</v>
      </c>
      <c r="B206" s="1">
        <v>14213</v>
      </c>
      <c r="C206" s="1">
        <v>9383</v>
      </c>
    </row>
    <row r="207" spans="1:3" ht="12.75">
      <c r="A207" t="s">
        <v>238</v>
      </c>
      <c r="B207" s="1">
        <v>5858</v>
      </c>
      <c r="C207" s="1">
        <v>4515</v>
      </c>
    </row>
    <row r="208" spans="1:3" ht="12.75">
      <c r="A208" t="s">
        <v>239</v>
      </c>
      <c r="B208" s="1">
        <v>15528</v>
      </c>
      <c r="C208" s="1">
        <v>12459</v>
      </c>
    </row>
    <row r="210" spans="1:3" ht="12.75">
      <c r="A210" s="2" t="s">
        <v>116</v>
      </c>
      <c r="B210" s="3">
        <f>SUM(B205:B209)</f>
        <v>63783</v>
      </c>
      <c r="C210" s="3">
        <f>SUM(C205:C209)</f>
        <v>47841</v>
      </c>
    </row>
    <row r="213" spans="1:3" ht="12.75">
      <c r="A213" s="4"/>
      <c r="B213" s="5" t="s">
        <v>116</v>
      </c>
      <c r="C213" s="5" t="s">
        <v>117</v>
      </c>
    </row>
    <row r="215" spans="1:3" ht="12.75">
      <c r="A215" t="s">
        <v>241</v>
      </c>
      <c r="B215" s="1">
        <v>23828</v>
      </c>
      <c r="C215" s="1">
        <v>19471</v>
      </c>
    </row>
    <row r="216" spans="1:3" ht="12.75">
      <c r="A216" t="s">
        <v>242</v>
      </c>
      <c r="B216" s="1">
        <v>16561</v>
      </c>
      <c r="C216" s="1">
        <v>11284</v>
      </c>
    </row>
    <row r="217" spans="1:3" ht="12.75">
      <c r="A217" t="s">
        <v>243</v>
      </c>
      <c r="B217" s="1">
        <v>7091</v>
      </c>
      <c r="C217" s="1">
        <v>5719</v>
      </c>
    </row>
    <row r="220" spans="1:3" ht="12.75">
      <c r="A220" s="2" t="s">
        <v>116</v>
      </c>
      <c r="B220" s="3">
        <f>SUM(B215:B219)</f>
        <v>47480</v>
      </c>
      <c r="C220" s="3">
        <f>SUM(C215:C219)</f>
        <v>36474</v>
      </c>
    </row>
    <row r="223" spans="1:3" ht="12.75">
      <c r="A223" s="4"/>
      <c r="B223" s="5" t="s">
        <v>116</v>
      </c>
      <c r="C223" s="5" t="s">
        <v>117</v>
      </c>
    </row>
    <row r="225" spans="1:3" ht="12.75">
      <c r="A225" t="s">
        <v>247</v>
      </c>
      <c r="B225" s="1">
        <v>28901</v>
      </c>
      <c r="C225" s="1">
        <v>20619</v>
      </c>
    </row>
    <row r="226" spans="1:3" ht="12.75">
      <c r="A226" t="s">
        <v>248</v>
      </c>
      <c r="B226" s="1">
        <v>8923</v>
      </c>
      <c r="C226" s="1">
        <v>7544</v>
      </c>
    </row>
    <row r="227" spans="1:3" ht="12.75">
      <c r="A227" t="s">
        <v>249</v>
      </c>
      <c r="B227" s="1">
        <v>6888</v>
      </c>
      <c r="C227" s="1">
        <v>6315</v>
      </c>
    </row>
    <row r="229" spans="1:3" ht="12.75">
      <c r="A229" s="2" t="s">
        <v>116</v>
      </c>
      <c r="B229" s="3">
        <f>SUM(B225:B228)</f>
        <v>44712</v>
      </c>
      <c r="C229" s="3">
        <f>SUM(C225:C228)</f>
        <v>34478</v>
      </c>
    </row>
    <row r="231" spans="1:3" ht="12.75">
      <c r="A231" s="4"/>
      <c r="B231" s="5" t="s">
        <v>116</v>
      </c>
      <c r="C231" s="5" t="s">
        <v>117</v>
      </c>
    </row>
    <row r="233" spans="1:3" ht="12.75">
      <c r="A233" t="s">
        <v>250</v>
      </c>
      <c r="B233" s="1">
        <v>17926</v>
      </c>
      <c r="C233" s="1">
        <v>14350</v>
      </c>
    </row>
    <row r="234" spans="1:3" ht="12.75">
      <c r="A234" t="s">
        <v>251</v>
      </c>
      <c r="B234" s="1">
        <v>3128</v>
      </c>
      <c r="C234" s="1">
        <v>3051</v>
      </c>
    </row>
    <row r="235" spans="1:3" ht="12.75">
      <c r="A235" t="s">
        <v>252</v>
      </c>
      <c r="B235" s="1">
        <v>2435</v>
      </c>
      <c r="C235" s="1">
        <v>833</v>
      </c>
    </row>
    <row r="236" spans="1:3" ht="12.75">
      <c r="A236" s="6" t="s">
        <v>253</v>
      </c>
      <c r="B236" s="1">
        <v>11905</v>
      </c>
      <c r="C236" s="1">
        <v>9325</v>
      </c>
    </row>
    <row r="237" spans="1:3" ht="12.75">
      <c r="A237" t="s">
        <v>254</v>
      </c>
      <c r="B237" s="1">
        <v>3179</v>
      </c>
      <c r="C237" s="1">
        <v>3054</v>
      </c>
    </row>
    <row r="238" spans="1:3" ht="12.75">
      <c r="A238" t="s">
        <v>255</v>
      </c>
      <c r="B238" s="1">
        <v>2213</v>
      </c>
      <c r="C238" s="1">
        <v>2213</v>
      </c>
    </row>
    <row r="239" spans="1:3" ht="12.75">
      <c r="A239" t="s">
        <v>256</v>
      </c>
      <c r="B239" s="1">
        <v>1127</v>
      </c>
      <c r="C239" s="1">
        <v>1127</v>
      </c>
    </row>
    <row r="240" spans="1:3" ht="12.75">
      <c r="A240" t="s">
        <v>257</v>
      </c>
      <c r="B240" s="1">
        <v>1290</v>
      </c>
      <c r="C240" s="1">
        <v>1290</v>
      </c>
    </row>
    <row r="241" spans="1:3" ht="12.75">
      <c r="A241" t="s">
        <v>258</v>
      </c>
      <c r="B241" s="1">
        <v>1763</v>
      </c>
      <c r="C241" s="1">
        <v>1763</v>
      </c>
    </row>
    <row r="242" spans="1:3" ht="12.75">
      <c r="A242" t="s">
        <v>259</v>
      </c>
      <c r="B242" s="1">
        <v>1080</v>
      </c>
      <c r="C242" s="1">
        <v>1080</v>
      </c>
    </row>
    <row r="243" spans="1:3" ht="12.75">
      <c r="A243" t="s">
        <v>260</v>
      </c>
      <c r="B243" s="1">
        <v>6768</v>
      </c>
      <c r="C243" s="1">
        <v>6768</v>
      </c>
    </row>
    <row r="244" ht="12.75">
      <c r="A244" t="s">
        <v>261</v>
      </c>
    </row>
    <row r="245" ht="12.75">
      <c r="A245" s="6" t="s">
        <v>262</v>
      </c>
    </row>
    <row r="247" spans="1:3" ht="12.75">
      <c r="A247" s="2" t="s">
        <v>116</v>
      </c>
      <c r="B247" s="3">
        <f>SUM(B233:B246)</f>
        <v>52814</v>
      </c>
      <c r="C247" s="3">
        <f>SUM(C233:C246)</f>
        <v>44854</v>
      </c>
    </row>
    <row r="250" spans="1:3" ht="12.75">
      <c r="A250" s="4"/>
      <c r="B250" s="5" t="s">
        <v>116</v>
      </c>
      <c r="C250" s="5" t="s">
        <v>117</v>
      </c>
    </row>
    <row r="252" spans="1:3" ht="12.75">
      <c r="A252" t="s">
        <v>265</v>
      </c>
      <c r="B252" s="1">
        <v>4130</v>
      </c>
      <c r="C252" s="1">
        <v>3697</v>
      </c>
    </row>
    <row r="253" spans="1:3" ht="12.75">
      <c r="A253" t="s">
        <v>266</v>
      </c>
      <c r="B253" s="1">
        <v>5636</v>
      </c>
      <c r="C253" s="1">
        <v>799</v>
      </c>
    </row>
    <row r="254" spans="1:3" ht="12.75">
      <c r="A254" t="s">
        <v>267</v>
      </c>
      <c r="B254" s="1">
        <v>11798</v>
      </c>
      <c r="C254" s="1">
        <v>9416</v>
      </c>
    </row>
    <row r="255" spans="1:3" ht="12.75">
      <c r="A255" t="s">
        <v>268</v>
      </c>
      <c r="B255" s="1">
        <v>35102</v>
      </c>
      <c r="C255" s="1">
        <v>25154</v>
      </c>
    </row>
    <row r="256" spans="1:3" ht="12.75">
      <c r="A256" t="s">
        <v>269</v>
      </c>
      <c r="B256" s="1">
        <v>33096</v>
      </c>
      <c r="C256" s="1">
        <v>22898</v>
      </c>
    </row>
    <row r="258" spans="1:3" ht="12.75">
      <c r="A258" s="2" t="s">
        <v>116</v>
      </c>
      <c r="B258" s="3">
        <f>SUM(B252:B256)</f>
        <v>89762</v>
      </c>
      <c r="C258" s="3">
        <f>SUM(C252:C256)</f>
        <v>61964</v>
      </c>
    </row>
    <row r="261" spans="1:3" ht="12.75">
      <c r="A261" s="4"/>
      <c r="B261" s="5" t="s">
        <v>116</v>
      </c>
      <c r="C261" s="5" t="s">
        <v>117</v>
      </c>
    </row>
    <row r="263" spans="1:3" ht="12.75">
      <c r="A263" t="s">
        <v>280</v>
      </c>
      <c r="B263" s="1">
        <v>31665</v>
      </c>
      <c r="C263" s="1">
        <v>26363</v>
      </c>
    </row>
    <row r="264" spans="1:3" ht="12.75">
      <c r="A264" t="s">
        <v>281</v>
      </c>
      <c r="B264" s="1">
        <v>8647</v>
      </c>
      <c r="C264" s="1">
        <v>6345</v>
      </c>
    </row>
    <row r="265" spans="1:3" ht="12.75">
      <c r="A265" t="s">
        <v>282</v>
      </c>
      <c r="B265" s="1">
        <v>20162</v>
      </c>
      <c r="C265" s="1">
        <v>11036</v>
      </c>
    </row>
    <row r="267" spans="1:3" ht="12.75">
      <c r="A267" s="2" t="s">
        <v>116</v>
      </c>
      <c r="B267" s="3">
        <f>SUM(B263:B265)</f>
        <v>60474</v>
      </c>
      <c r="C267" s="3">
        <f>SUM(C263:C265)</f>
        <v>43744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838"/>
  <sheetViews>
    <sheetView workbookViewId="0" topLeftCell="A85">
      <selection activeCell="F125" sqref="F125"/>
    </sheetView>
  </sheetViews>
  <sheetFormatPr defaultColWidth="9.140625" defaultRowHeight="12.75" customHeight="1"/>
  <cols>
    <col min="1" max="1" width="20.7109375" style="0" customWidth="1"/>
    <col min="2" max="2" width="13.421875" style="0" bestFit="1" customWidth="1"/>
    <col min="3" max="3" width="12.7109375" style="0" bestFit="1" customWidth="1"/>
    <col min="4" max="4" width="11.28125" style="0" bestFit="1" customWidth="1"/>
    <col min="6" max="7" width="12.7109375" style="0" bestFit="1" customWidth="1"/>
    <col min="12" max="12" width="14.8515625" style="1" bestFit="1" customWidth="1"/>
  </cols>
  <sheetData>
    <row r="3" spans="1:4" ht="12.75" customHeight="1">
      <c r="A3" s="64"/>
      <c r="B3" s="77" t="s">
        <v>0</v>
      </c>
      <c r="C3" s="77"/>
      <c r="D3" s="64"/>
    </row>
    <row r="4" spans="1:4" ht="12.75" customHeight="1">
      <c r="A4" s="78" t="s">
        <v>1</v>
      </c>
      <c r="B4" s="79">
        <v>39263</v>
      </c>
      <c r="C4" s="79">
        <v>38898</v>
      </c>
      <c r="D4" s="65" t="s">
        <v>2</v>
      </c>
    </row>
    <row r="5" spans="1:4" ht="12.75" customHeight="1">
      <c r="A5" s="78"/>
      <c r="B5" s="79"/>
      <c r="C5" s="79"/>
      <c r="D5" s="65" t="s">
        <v>3</v>
      </c>
    </row>
    <row r="6" spans="1:4" ht="12.75" customHeight="1">
      <c r="A6" s="64" t="s">
        <v>4</v>
      </c>
      <c r="B6" s="66">
        <v>34634906</v>
      </c>
      <c r="C6" s="66">
        <v>28915706</v>
      </c>
      <c r="D6" s="67">
        <v>0.198</v>
      </c>
    </row>
    <row r="7" spans="1:4" ht="12.75" customHeight="1">
      <c r="A7" s="64" t="s">
        <v>5</v>
      </c>
      <c r="B7" s="66">
        <v>22530200</v>
      </c>
      <c r="C7" s="66">
        <v>18030600</v>
      </c>
      <c r="D7" s="67">
        <v>0.25</v>
      </c>
    </row>
    <row r="8" spans="1:4" ht="12.75" customHeight="1">
      <c r="A8" s="64" t="s">
        <v>6</v>
      </c>
      <c r="B8" s="66">
        <v>17164836</v>
      </c>
      <c r="C8" s="66">
        <v>14084676</v>
      </c>
      <c r="D8" s="67">
        <v>0.219</v>
      </c>
    </row>
    <row r="9" spans="1:4" ht="12.75" customHeight="1">
      <c r="A9" s="64" t="s">
        <v>7</v>
      </c>
      <c r="B9" s="66">
        <v>15787200</v>
      </c>
      <c r="C9" s="66">
        <v>13044900</v>
      </c>
      <c r="D9" s="67">
        <v>0.21</v>
      </c>
    </row>
    <row r="10" spans="1:4" ht="12.75" customHeight="1">
      <c r="A10" s="64" t="s">
        <v>8</v>
      </c>
      <c r="B10" s="66">
        <v>15613672</v>
      </c>
      <c r="C10" s="66">
        <v>13234848</v>
      </c>
      <c r="D10" s="67">
        <v>0.18</v>
      </c>
    </row>
    <row r="11" spans="1:4" ht="12.75" customHeight="1">
      <c r="A11" s="64" t="s">
        <v>9</v>
      </c>
      <c r="B11" s="66">
        <v>9980410</v>
      </c>
      <c r="C11" s="66">
        <v>8368066</v>
      </c>
      <c r="D11" s="67">
        <v>0.193</v>
      </c>
    </row>
    <row r="12" spans="1:4" ht="12.75" customHeight="1">
      <c r="A12" s="64" t="s">
        <v>10</v>
      </c>
      <c r="B12" s="66">
        <v>7149803</v>
      </c>
      <c r="C12" s="66">
        <v>5937814</v>
      </c>
      <c r="D12" s="67">
        <v>0.204</v>
      </c>
    </row>
    <row r="13" spans="1:4" ht="12.75" customHeight="1">
      <c r="A13" s="64" t="s">
        <v>11</v>
      </c>
      <c r="B13" s="66">
        <v>7089830</v>
      </c>
      <c r="C13" s="66">
        <v>5652262</v>
      </c>
      <c r="D13" s="67">
        <v>0.254</v>
      </c>
    </row>
    <row r="14" spans="1:4" ht="12.75" customHeight="1">
      <c r="A14" s="64" t="s">
        <v>12</v>
      </c>
      <c r="B14" s="66">
        <v>6635187</v>
      </c>
      <c r="C14" s="66">
        <v>5313268</v>
      </c>
      <c r="D14" s="67">
        <v>0.249</v>
      </c>
    </row>
    <row r="15" spans="1:4" ht="12.75" customHeight="1">
      <c r="A15" s="64" t="s">
        <v>13</v>
      </c>
      <c r="B15" s="66">
        <v>6590300</v>
      </c>
      <c r="C15" s="66">
        <v>5642978</v>
      </c>
      <c r="D15" s="67">
        <v>0.168</v>
      </c>
    </row>
    <row r="16" spans="1:4" ht="12.75" customHeight="1">
      <c r="A16" s="64" t="s">
        <v>14</v>
      </c>
      <c r="B16" s="66">
        <v>6503292</v>
      </c>
      <c r="C16" s="66">
        <v>5140668</v>
      </c>
      <c r="D16" s="67">
        <v>0.265</v>
      </c>
    </row>
    <row r="17" spans="1:4" ht="12.75" customHeight="1">
      <c r="A17" s="64" t="s">
        <v>292</v>
      </c>
      <c r="B17" s="66">
        <v>6439436</v>
      </c>
      <c r="C17" s="66">
        <v>5541930</v>
      </c>
      <c r="D17" s="67">
        <v>0.162</v>
      </c>
    </row>
    <row r="18" spans="1:4" ht="12.75" customHeight="1">
      <c r="A18" s="64" t="s">
        <v>15</v>
      </c>
      <c r="B18" s="66">
        <v>6204189</v>
      </c>
      <c r="C18" s="66">
        <v>4867003</v>
      </c>
      <c r="D18" s="67">
        <v>0.275</v>
      </c>
    </row>
    <row r="19" spans="1:4" ht="12.75" customHeight="1">
      <c r="A19" s="64" t="s">
        <v>16</v>
      </c>
      <c r="B19" s="66">
        <v>5976973</v>
      </c>
      <c r="C19" s="66">
        <v>4436624</v>
      </c>
      <c r="D19" s="67">
        <v>0.347</v>
      </c>
    </row>
    <row r="20" spans="1:4" ht="12.75" customHeight="1">
      <c r="A20" s="64" t="s">
        <v>17</v>
      </c>
      <c r="B20" s="66">
        <v>5910280</v>
      </c>
      <c r="C20" s="66">
        <v>4497718</v>
      </c>
      <c r="D20" s="67">
        <v>0.314</v>
      </c>
    </row>
    <row r="21" spans="1:4" ht="12.75" customHeight="1">
      <c r="A21" s="64" t="s">
        <v>18</v>
      </c>
      <c r="B21" s="66">
        <v>5567843</v>
      </c>
      <c r="C21" s="66">
        <v>4684737</v>
      </c>
      <c r="D21" s="67">
        <v>0.189</v>
      </c>
    </row>
    <row r="22" spans="1:4" ht="12.75" customHeight="1">
      <c r="A22" s="64" t="s">
        <v>19</v>
      </c>
      <c r="B22" s="66">
        <v>5561743</v>
      </c>
      <c r="C22" s="66">
        <v>4870019</v>
      </c>
      <c r="D22" s="67">
        <v>0.142</v>
      </c>
    </row>
    <row r="23" spans="1:4" ht="12.75" customHeight="1">
      <c r="A23" s="64" t="s">
        <v>20</v>
      </c>
      <c r="B23" s="66">
        <v>5424733</v>
      </c>
      <c r="C23" s="66">
        <v>4321199</v>
      </c>
      <c r="D23" s="67">
        <v>0.255</v>
      </c>
    </row>
    <row r="24" spans="1:4" ht="12.75" customHeight="1">
      <c r="A24" s="64" t="s">
        <v>21</v>
      </c>
      <c r="B24" s="66">
        <v>4669544</v>
      </c>
      <c r="C24" s="66">
        <v>3986664</v>
      </c>
      <c r="D24" s="67">
        <v>0.171</v>
      </c>
    </row>
    <row r="25" spans="1:4" ht="12.75" customHeight="1">
      <c r="A25" s="64" t="s">
        <v>22</v>
      </c>
      <c r="B25" s="66">
        <v>4370209</v>
      </c>
      <c r="C25" s="66">
        <v>3618172</v>
      </c>
      <c r="D25" s="67">
        <v>0.208</v>
      </c>
    </row>
    <row r="26" spans="1:4" ht="12.75" customHeight="1">
      <c r="A26" s="64" t="s">
        <v>23</v>
      </c>
      <c r="B26" s="66">
        <v>3760234</v>
      </c>
      <c r="C26" s="66">
        <v>3092094</v>
      </c>
      <c r="D26" s="67">
        <v>0.216</v>
      </c>
    </row>
    <row r="27" spans="1:4" ht="12.75" customHeight="1">
      <c r="A27" s="64" t="s">
        <v>24</v>
      </c>
      <c r="B27" s="66">
        <v>3715272</v>
      </c>
      <c r="C27" s="66">
        <v>3065935</v>
      </c>
      <c r="D27" s="67">
        <v>0.212</v>
      </c>
    </row>
    <row r="28" spans="1:4" ht="12.75" customHeight="1">
      <c r="A28" s="64" t="s">
        <v>25</v>
      </c>
      <c r="B28" s="66">
        <v>3487500</v>
      </c>
      <c r="C28" s="66">
        <v>2946392</v>
      </c>
      <c r="D28" s="67">
        <v>0.184</v>
      </c>
    </row>
    <row r="29" spans="1:4" ht="12.75" customHeight="1">
      <c r="A29" s="64" t="s">
        <v>26</v>
      </c>
      <c r="B29" s="66">
        <v>2804466</v>
      </c>
      <c r="C29" s="66">
        <v>2224308</v>
      </c>
      <c r="D29" s="67">
        <v>0.261</v>
      </c>
    </row>
    <row r="30" spans="1:4" ht="12.75" customHeight="1">
      <c r="A30" s="64" t="s">
        <v>27</v>
      </c>
      <c r="B30" s="66">
        <v>2800377</v>
      </c>
      <c r="C30" s="66">
        <v>2350749</v>
      </c>
      <c r="D30" s="67">
        <v>0.191</v>
      </c>
    </row>
    <row r="31" spans="1:4" ht="12.75" customHeight="1">
      <c r="A31" s="64" t="s">
        <v>28</v>
      </c>
      <c r="B31" s="66">
        <v>2780798</v>
      </c>
      <c r="C31" s="66">
        <v>2290646</v>
      </c>
      <c r="D31" s="67">
        <v>0.214</v>
      </c>
    </row>
    <row r="32" spans="1:4" ht="12.75" customHeight="1">
      <c r="A32" s="64" t="s">
        <v>29</v>
      </c>
      <c r="B32" s="66">
        <v>2338103</v>
      </c>
      <c r="C32" s="66">
        <v>1996839</v>
      </c>
      <c r="D32" s="67">
        <v>0.171</v>
      </c>
    </row>
    <row r="33" spans="1:4" ht="12.75" customHeight="1">
      <c r="A33" s="64" t="s">
        <v>30</v>
      </c>
      <c r="B33" s="66">
        <v>2254379</v>
      </c>
      <c r="C33" s="66">
        <v>1802859</v>
      </c>
      <c r="D33" s="67">
        <v>0.25</v>
      </c>
    </row>
    <row r="34" spans="1:4" ht="12.75" customHeight="1">
      <c r="A34" s="64" t="s">
        <v>31</v>
      </c>
      <c r="B34" s="66">
        <v>2184374</v>
      </c>
      <c r="C34" s="66">
        <v>1794370</v>
      </c>
      <c r="D34" s="67">
        <v>0.217</v>
      </c>
    </row>
    <row r="35" spans="1:4" ht="12.75" customHeight="1">
      <c r="A35" s="64" t="s">
        <v>32</v>
      </c>
      <c r="B35" s="66">
        <v>2164444</v>
      </c>
      <c r="C35" s="66">
        <v>1638601</v>
      </c>
      <c r="D35" s="67">
        <v>0.321</v>
      </c>
    </row>
    <row r="36" spans="1:4" ht="12.75" customHeight="1">
      <c r="A36" s="64" t="s">
        <v>33</v>
      </c>
      <c r="B36" s="66">
        <v>2161800</v>
      </c>
      <c r="C36" s="66">
        <v>1774700</v>
      </c>
      <c r="D36" s="67">
        <v>0.218</v>
      </c>
    </row>
    <row r="37" spans="1:4" ht="12.75" customHeight="1">
      <c r="A37" s="64" t="s">
        <v>34</v>
      </c>
      <c r="B37" s="66">
        <v>2145203</v>
      </c>
      <c r="C37" s="66">
        <v>1771954</v>
      </c>
      <c r="D37" s="67">
        <v>0.211</v>
      </c>
    </row>
    <row r="38" spans="1:4" ht="12.75" customHeight="1">
      <c r="A38" s="64" t="s">
        <v>35</v>
      </c>
      <c r="B38" s="66">
        <v>1892055</v>
      </c>
      <c r="C38" s="66">
        <v>1462131</v>
      </c>
      <c r="D38" s="67">
        <v>0.294</v>
      </c>
    </row>
    <row r="39" spans="1:4" ht="12.75" customHeight="1">
      <c r="A39" s="64" t="s">
        <v>36</v>
      </c>
      <c r="B39" s="66">
        <v>1860052</v>
      </c>
      <c r="C39" s="66">
        <v>1580922</v>
      </c>
      <c r="D39" s="67">
        <v>0.177</v>
      </c>
    </row>
    <row r="40" spans="1:4" ht="12.75" customHeight="1">
      <c r="A40" s="64" t="s">
        <v>37</v>
      </c>
      <c r="B40" s="66">
        <v>1841234</v>
      </c>
      <c r="C40" s="66">
        <v>1598566</v>
      </c>
      <c r="D40" s="67">
        <v>0.152</v>
      </c>
    </row>
    <row r="41" spans="1:4" ht="12.75" customHeight="1">
      <c r="A41" s="64" t="s">
        <v>38</v>
      </c>
      <c r="B41" s="66">
        <v>1786592</v>
      </c>
      <c r="C41" s="66">
        <v>1493554</v>
      </c>
      <c r="D41" s="67">
        <v>0.196</v>
      </c>
    </row>
    <row r="42" spans="1:4" ht="12.75" customHeight="1">
      <c r="A42" s="64" t="s">
        <v>293</v>
      </c>
      <c r="B42" s="66">
        <v>1763764</v>
      </c>
      <c r="C42" s="66">
        <v>1414513</v>
      </c>
      <c r="D42" s="67">
        <v>0.247</v>
      </c>
    </row>
    <row r="43" spans="1:4" ht="12.75" customHeight="1">
      <c r="A43" s="64" t="s">
        <v>39</v>
      </c>
      <c r="B43" s="66">
        <v>1760902</v>
      </c>
      <c r="C43" s="66">
        <v>1457213</v>
      </c>
      <c r="D43" s="67">
        <v>0.208</v>
      </c>
    </row>
    <row r="44" spans="1:4" ht="12.75" customHeight="1">
      <c r="A44" s="64" t="s">
        <v>40</v>
      </c>
      <c r="B44" s="66">
        <v>1726318</v>
      </c>
      <c r="C44" s="66">
        <v>1491275</v>
      </c>
      <c r="D44" s="67">
        <v>0.158</v>
      </c>
    </row>
    <row r="45" spans="1:4" ht="12.75" customHeight="1">
      <c r="A45" s="64" t="s">
        <v>41</v>
      </c>
      <c r="B45" s="66">
        <v>1718313</v>
      </c>
      <c r="C45" s="66">
        <v>1471804</v>
      </c>
      <c r="D45" s="67">
        <v>0.167</v>
      </c>
    </row>
    <row r="46" spans="1:4" ht="12.75" customHeight="1">
      <c r="A46" s="64" t="s">
        <v>42</v>
      </c>
      <c r="B46" s="66">
        <v>1670092</v>
      </c>
      <c r="C46" s="66">
        <v>1447887</v>
      </c>
      <c r="D46" s="67">
        <v>0.153</v>
      </c>
    </row>
    <row r="47" spans="1:4" ht="12.75" customHeight="1">
      <c r="A47" s="64" t="s">
        <v>43</v>
      </c>
      <c r="B47" s="66">
        <v>1662377</v>
      </c>
      <c r="C47" s="66">
        <v>1337158</v>
      </c>
      <c r="D47" s="67">
        <v>0.243</v>
      </c>
    </row>
    <row r="48" spans="1:4" ht="12.75" customHeight="1">
      <c r="A48" s="64" t="s">
        <v>44</v>
      </c>
      <c r="B48" s="66">
        <v>1656565</v>
      </c>
      <c r="C48" s="66">
        <v>1412410</v>
      </c>
      <c r="D48" s="67">
        <v>0.173</v>
      </c>
    </row>
    <row r="49" spans="1:4" ht="12.75" customHeight="1">
      <c r="A49" s="64" t="s">
        <v>45</v>
      </c>
      <c r="B49" s="66">
        <v>1654988</v>
      </c>
      <c r="C49" s="66">
        <v>1380439</v>
      </c>
      <c r="D49" s="67">
        <v>0.199</v>
      </c>
    </row>
    <row r="50" spans="1:4" ht="12.75" customHeight="1">
      <c r="A50" s="64" t="s">
        <v>46</v>
      </c>
      <c r="B50" s="66">
        <v>1645250</v>
      </c>
      <c r="C50" s="66">
        <v>1425750</v>
      </c>
      <c r="D50" s="67">
        <v>0.154</v>
      </c>
    </row>
    <row r="51" spans="1:4" ht="12.75" customHeight="1">
      <c r="A51" s="64" t="s">
        <v>47</v>
      </c>
      <c r="B51" s="66">
        <v>1590000</v>
      </c>
      <c r="C51" s="66">
        <v>1326390</v>
      </c>
      <c r="D51" s="67">
        <v>0.199</v>
      </c>
    </row>
    <row r="52" spans="1:4" ht="12.75" customHeight="1">
      <c r="A52" s="64" t="s">
        <v>48</v>
      </c>
      <c r="B52" s="66">
        <v>1556853</v>
      </c>
      <c r="C52" s="66">
        <v>1276160</v>
      </c>
      <c r="D52" s="67">
        <v>0.22</v>
      </c>
    </row>
    <row r="53" spans="1:4" ht="12.75" customHeight="1">
      <c r="A53" s="64" t="s">
        <v>49</v>
      </c>
      <c r="B53" s="66">
        <v>1515387</v>
      </c>
      <c r="C53" s="66">
        <v>1252290</v>
      </c>
      <c r="D53" s="67">
        <v>0.21</v>
      </c>
    </row>
    <row r="54" spans="1:4" ht="12.75" customHeight="1">
      <c r="A54" s="64" t="s">
        <v>50</v>
      </c>
      <c r="B54" s="66">
        <v>1452058</v>
      </c>
      <c r="C54" s="66">
        <v>1148868</v>
      </c>
      <c r="D54" s="67">
        <v>0.264</v>
      </c>
    </row>
    <row r="55" spans="1:4" ht="12.75" customHeight="1">
      <c r="A55" s="64" t="s">
        <v>51</v>
      </c>
      <c r="B55" s="66">
        <v>1441232</v>
      </c>
      <c r="C55" s="66">
        <v>1245281</v>
      </c>
      <c r="D55" s="67">
        <v>0.157</v>
      </c>
    </row>
    <row r="56" spans="1:4" ht="12.75" customHeight="1">
      <c r="A56" s="64" t="s">
        <v>52</v>
      </c>
      <c r="B56" s="66">
        <v>1409576</v>
      </c>
      <c r="C56" s="66">
        <v>1273327</v>
      </c>
      <c r="D56" s="67">
        <v>0.107</v>
      </c>
    </row>
    <row r="57" spans="1:4" ht="12.75" customHeight="1">
      <c r="A57" s="64" t="s">
        <v>53</v>
      </c>
      <c r="B57" s="66">
        <v>1397492</v>
      </c>
      <c r="C57" s="66">
        <v>1223203</v>
      </c>
      <c r="D57" s="67">
        <v>0.142</v>
      </c>
    </row>
    <row r="58" spans="1:4" ht="12.75" customHeight="1">
      <c r="A58" s="64" t="s">
        <v>54</v>
      </c>
      <c r="B58" s="66">
        <v>1360966</v>
      </c>
      <c r="C58" s="66">
        <v>1156350</v>
      </c>
      <c r="D58" s="67">
        <v>0.177</v>
      </c>
    </row>
    <row r="59" spans="1:4" ht="12.75" customHeight="1">
      <c r="A59" s="64" t="s">
        <v>55</v>
      </c>
      <c r="B59" s="66">
        <v>1327816</v>
      </c>
      <c r="C59" s="66">
        <v>1122477</v>
      </c>
      <c r="D59" s="67">
        <v>0.183</v>
      </c>
    </row>
    <row r="60" spans="1:4" ht="12.75" customHeight="1">
      <c r="A60" s="64" t="s">
        <v>56</v>
      </c>
      <c r="B60" s="66">
        <v>1281162</v>
      </c>
      <c r="C60" s="66">
        <v>1047724</v>
      </c>
      <c r="D60" s="67">
        <v>0.223</v>
      </c>
    </row>
    <row r="61" spans="1:4" ht="12.75" customHeight="1">
      <c r="A61" s="64" t="s">
        <v>57</v>
      </c>
      <c r="B61" s="66">
        <v>1278011</v>
      </c>
      <c r="C61" s="66">
        <v>1059393</v>
      </c>
      <c r="D61" s="67">
        <v>0.206</v>
      </c>
    </row>
    <row r="62" spans="1:4" ht="12.75" customHeight="1">
      <c r="A62" s="64" t="s">
        <v>58</v>
      </c>
      <c r="B62" s="66">
        <v>1277169</v>
      </c>
      <c r="C62" s="66">
        <v>1153559</v>
      </c>
      <c r="D62" s="67">
        <v>0.107</v>
      </c>
    </row>
    <row r="63" spans="1:4" ht="12.75" customHeight="1">
      <c r="A63" s="64" t="s">
        <v>59</v>
      </c>
      <c r="B63" s="66">
        <v>1248695</v>
      </c>
      <c r="C63" s="66">
        <v>1042558</v>
      </c>
      <c r="D63" s="67">
        <v>0.198</v>
      </c>
    </row>
    <row r="64" spans="1:4" ht="12.75" customHeight="1">
      <c r="A64" s="64" t="s">
        <v>60</v>
      </c>
      <c r="B64" s="66">
        <v>1247713</v>
      </c>
      <c r="C64" s="66">
        <v>1047792</v>
      </c>
      <c r="D64" s="67">
        <v>0.191</v>
      </c>
    </row>
    <row r="65" spans="1:4" ht="12.75" customHeight="1">
      <c r="A65" s="64" t="s">
        <v>61</v>
      </c>
      <c r="B65" s="66">
        <v>1238695</v>
      </c>
      <c r="C65" s="66">
        <v>1049367</v>
      </c>
      <c r="D65" s="67">
        <v>0.18</v>
      </c>
    </row>
    <row r="66" spans="1:4" ht="12.75" customHeight="1">
      <c r="A66" s="64" t="s">
        <v>62</v>
      </c>
      <c r="B66" s="66">
        <v>1219026</v>
      </c>
      <c r="C66" s="66">
        <v>996245</v>
      </c>
      <c r="D66" s="67">
        <v>0.224</v>
      </c>
    </row>
    <row r="67" spans="1:4" ht="12.75" customHeight="1">
      <c r="A67" s="64" t="s">
        <v>63</v>
      </c>
      <c r="B67" s="66">
        <v>1187057</v>
      </c>
      <c r="C67" s="66">
        <v>1016353</v>
      </c>
      <c r="D67" s="67">
        <v>0.168</v>
      </c>
    </row>
    <row r="68" spans="1:4" ht="12.75" customHeight="1">
      <c r="A68" s="64" t="s">
        <v>64</v>
      </c>
      <c r="B68" s="66">
        <v>1185400</v>
      </c>
      <c r="C68" s="66">
        <v>1101100</v>
      </c>
      <c r="D68" s="67">
        <v>0.077</v>
      </c>
    </row>
    <row r="69" spans="1:4" ht="12.75" customHeight="1">
      <c r="A69" s="64" t="s">
        <v>65</v>
      </c>
      <c r="B69" s="66">
        <v>1147451</v>
      </c>
      <c r="C69" s="66">
        <v>963697</v>
      </c>
      <c r="D69" s="67">
        <v>0.191</v>
      </c>
    </row>
    <row r="70" spans="1:4" ht="12.75" customHeight="1">
      <c r="A70" s="64" t="s">
        <v>66</v>
      </c>
      <c r="B70" s="66">
        <v>1115740</v>
      </c>
      <c r="C70" s="66">
        <v>941525</v>
      </c>
      <c r="D70" s="67">
        <v>0.185</v>
      </c>
    </row>
    <row r="71" spans="1:4" ht="12.75" customHeight="1">
      <c r="A71" s="64" t="s">
        <v>67</v>
      </c>
      <c r="B71" s="66">
        <v>1114426</v>
      </c>
      <c r="C71" s="66">
        <v>960315</v>
      </c>
      <c r="D71" s="67">
        <v>0.16</v>
      </c>
    </row>
    <row r="72" spans="1:4" ht="12.75" customHeight="1">
      <c r="A72" s="64" t="s">
        <v>68</v>
      </c>
      <c r="B72" s="66">
        <v>1108515</v>
      </c>
      <c r="C72" s="66">
        <v>945355</v>
      </c>
      <c r="D72" s="67">
        <v>0.173</v>
      </c>
    </row>
    <row r="73" spans="1:4" ht="12.75" customHeight="1">
      <c r="A73" s="64" t="s">
        <v>69</v>
      </c>
      <c r="B73" s="66">
        <v>1102272</v>
      </c>
      <c r="C73" s="66">
        <v>948738</v>
      </c>
      <c r="D73" s="67">
        <v>0.162</v>
      </c>
    </row>
    <row r="74" spans="1:4" ht="12.75" customHeight="1">
      <c r="A74" s="64" t="s">
        <v>70</v>
      </c>
      <c r="B74" s="66">
        <v>1101386</v>
      </c>
      <c r="C74" s="66">
        <v>916017</v>
      </c>
      <c r="D74" s="67">
        <v>0.202</v>
      </c>
    </row>
    <row r="75" spans="1:4" ht="12.75" customHeight="1">
      <c r="A75" s="64" t="s">
        <v>71</v>
      </c>
      <c r="B75" s="66">
        <v>1097846</v>
      </c>
      <c r="C75" s="66">
        <v>944054</v>
      </c>
      <c r="D75" s="67">
        <v>0.163</v>
      </c>
    </row>
    <row r="76" spans="1:4" ht="12.75" customHeight="1">
      <c r="A76" s="64" t="s">
        <v>72</v>
      </c>
      <c r="B76" s="66">
        <v>1086143</v>
      </c>
      <c r="C76" s="66">
        <v>908371</v>
      </c>
      <c r="D76" s="67">
        <v>0.196</v>
      </c>
    </row>
    <row r="77" spans="1:4" ht="12.75" customHeight="1">
      <c r="A77" s="64" t="s">
        <v>73</v>
      </c>
      <c r="B77" s="66">
        <v>1085639</v>
      </c>
      <c r="C77" s="66">
        <v>939473</v>
      </c>
      <c r="D77" s="67">
        <v>0.156</v>
      </c>
    </row>
    <row r="78" spans="1:4" ht="12.75" customHeight="1">
      <c r="A78" s="64" t="s">
        <v>74</v>
      </c>
      <c r="B78" s="66">
        <v>1059343</v>
      </c>
      <c r="C78" s="66">
        <v>834497</v>
      </c>
      <c r="D78" s="67">
        <v>0.269</v>
      </c>
    </row>
    <row r="79" spans="1:4" ht="12.75" customHeight="1">
      <c r="A79" s="64" t="s">
        <v>75</v>
      </c>
      <c r="B79" s="66">
        <v>1018012</v>
      </c>
      <c r="C79" s="66">
        <v>874364</v>
      </c>
      <c r="D79" s="67">
        <v>0.164</v>
      </c>
    </row>
    <row r="80" spans="1:4" ht="12.75" customHeight="1">
      <c r="A80" s="64" t="s">
        <v>294</v>
      </c>
      <c r="B80" s="66">
        <v>1013532</v>
      </c>
      <c r="C80" s="66">
        <v>772245</v>
      </c>
      <c r="D80" s="67">
        <v>0.312</v>
      </c>
    </row>
    <row r="81" spans="1:4" ht="12.75" customHeight="1">
      <c r="A81" s="64" t="s">
        <v>76</v>
      </c>
      <c r="B81" s="66">
        <v>1009129</v>
      </c>
      <c r="C81" s="66">
        <v>858323</v>
      </c>
      <c r="D81" s="67">
        <v>0.176</v>
      </c>
    </row>
    <row r="82" spans="1:4" ht="12.75" customHeight="1">
      <c r="A82" s="64" t="s">
        <v>77</v>
      </c>
      <c r="B82" s="66">
        <v>999816</v>
      </c>
      <c r="C82" s="66">
        <v>848848</v>
      </c>
      <c r="D82" s="67">
        <v>0.178</v>
      </c>
    </row>
    <row r="83" spans="1:4" ht="12.75" customHeight="1">
      <c r="A83" s="64" t="s">
        <v>78</v>
      </c>
      <c r="B83" s="66">
        <v>991112</v>
      </c>
      <c r="C83" s="66">
        <v>814672</v>
      </c>
      <c r="D83" s="67">
        <v>0.217</v>
      </c>
    </row>
    <row r="84" spans="1:4" ht="12.75" customHeight="1">
      <c r="A84" s="64" t="s">
        <v>79</v>
      </c>
      <c r="B84" s="66">
        <v>982428</v>
      </c>
      <c r="C84" s="66">
        <v>832869</v>
      </c>
      <c r="D84" s="67">
        <v>0.18</v>
      </c>
    </row>
    <row r="85" spans="1:4" ht="12.75" customHeight="1">
      <c r="A85" s="64" t="s">
        <v>295</v>
      </c>
      <c r="B85" s="66">
        <v>975295</v>
      </c>
      <c r="C85" s="66">
        <v>804869</v>
      </c>
      <c r="D85" s="67">
        <v>0.212</v>
      </c>
    </row>
    <row r="86" spans="1:4" ht="12.75" customHeight="1">
      <c r="A86" s="64" t="s">
        <v>80</v>
      </c>
      <c r="B86" s="66">
        <v>959486</v>
      </c>
      <c r="C86" s="66">
        <v>824851</v>
      </c>
      <c r="D86" s="67">
        <v>0.163</v>
      </c>
    </row>
    <row r="87" spans="1:4" ht="12.75" customHeight="1">
      <c r="A87" s="64" t="s">
        <v>81</v>
      </c>
      <c r="B87" s="66">
        <v>957608</v>
      </c>
      <c r="C87" s="66">
        <v>785196</v>
      </c>
      <c r="D87" s="67">
        <v>0.22</v>
      </c>
    </row>
    <row r="88" spans="1:4" ht="12.75" customHeight="1">
      <c r="A88" s="64" t="s">
        <v>82</v>
      </c>
      <c r="B88" s="66">
        <v>954376</v>
      </c>
      <c r="C88" s="66">
        <v>811138</v>
      </c>
      <c r="D88" s="67">
        <v>0.177</v>
      </c>
    </row>
    <row r="89" spans="1:4" ht="12.75" customHeight="1">
      <c r="A89" s="64" t="s">
        <v>83</v>
      </c>
      <c r="B89" s="66">
        <v>936354</v>
      </c>
      <c r="C89" s="66">
        <v>775753</v>
      </c>
      <c r="D89" s="67">
        <v>0.207</v>
      </c>
    </row>
    <row r="90" spans="1:4" ht="12.75" customHeight="1">
      <c r="A90" s="64" t="s">
        <v>84</v>
      </c>
      <c r="B90" s="66">
        <v>915320</v>
      </c>
      <c r="C90" s="66">
        <v>816980</v>
      </c>
      <c r="D90" s="67">
        <v>0.12</v>
      </c>
    </row>
    <row r="91" spans="1:4" ht="12.75" customHeight="1">
      <c r="A91" s="64" t="s">
        <v>85</v>
      </c>
      <c r="B91" s="66">
        <v>876839</v>
      </c>
      <c r="C91" s="66">
        <v>763069</v>
      </c>
      <c r="D91" s="67">
        <v>0.149</v>
      </c>
    </row>
    <row r="92" spans="1:4" ht="12.75" customHeight="1">
      <c r="A92" s="64" t="s">
        <v>86</v>
      </c>
      <c r="B92" s="66">
        <v>869122</v>
      </c>
      <c r="C92" s="66">
        <v>741655</v>
      </c>
      <c r="D92" s="67">
        <v>0.172</v>
      </c>
    </row>
    <row r="93" spans="1:4" ht="12.75" customHeight="1">
      <c r="A93" s="64" t="s">
        <v>296</v>
      </c>
      <c r="B93" s="66">
        <v>863405</v>
      </c>
      <c r="C93" s="66">
        <v>729766</v>
      </c>
      <c r="D93" s="67">
        <v>0.183</v>
      </c>
    </row>
    <row r="94" spans="1:4" ht="12.75" customHeight="1">
      <c r="A94" s="64" t="s">
        <v>297</v>
      </c>
      <c r="B94" s="66">
        <v>837011</v>
      </c>
      <c r="C94" s="66">
        <v>694763</v>
      </c>
      <c r="D94" s="67">
        <v>0.205</v>
      </c>
    </row>
    <row r="95" spans="1:4" ht="12.75" customHeight="1">
      <c r="A95" s="64" t="s">
        <v>87</v>
      </c>
      <c r="B95" s="66">
        <v>827714</v>
      </c>
      <c r="C95" s="66">
        <v>673346</v>
      </c>
      <c r="D95" s="67">
        <v>0.229</v>
      </c>
    </row>
    <row r="96" spans="1:4" ht="12.75" customHeight="1">
      <c r="A96" s="64" t="s">
        <v>88</v>
      </c>
      <c r="B96" s="66">
        <v>816135</v>
      </c>
      <c r="C96" s="66">
        <v>697851</v>
      </c>
      <c r="D96" s="67">
        <v>0.169</v>
      </c>
    </row>
    <row r="97" spans="1:4" ht="12.75" customHeight="1">
      <c r="A97" s="64" t="s">
        <v>89</v>
      </c>
      <c r="B97" s="66">
        <v>812996</v>
      </c>
      <c r="C97" s="66">
        <v>682894</v>
      </c>
      <c r="D97" s="67">
        <v>0.191</v>
      </c>
    </row>
    <row r="98" spans="1:4" ht="12.75" customHeight="1">
      <c r="A98" s="64" t="s">
        <v>90</v>
      </c>
      <c r="B98" s="66">
        <v>810374</v>
      </c>
      <c r="C98" s="66">
        <v>674600</v>
      </c>
      <c r="D98" s="67">
        <v>0.201</v>
      </c>
    </row>
    <row r="99" spans="1:4" ht="12.75" customHeight="1">
      <c r="A99" s="64" t="s">
        <v>91</v>
      </c>
      <c r="B99" s="66">
        <v>796812</v>
      </c>
      <c r="C99" s="66">
        <v>680251</v>
      </c>
      <c r="D99" s="67">
        <v>0.171</v>
      </c>
    </row>
    <row r="100" spans="1:6" ht="12.75" customHeight="1">
      <c r="A100" s="64" t="s">
        <v>298</v>
      </c>
      <c r="B100" s="66">
        <v>776864</v>
      </c>
      <c r="C100" s="66">
        <v>552931</v>
      </c>
      <c r="D100" s="67">
        <v>0.405</v>
      </c>
      <c r="F100" s="69"/>
    </row>
    <row r="101" spans="1:4" ht="12.75" customHeight="1">
      <c r="A101" s="64" t="s">
        <v>92</v>
      </c>
      <c r="B101" s="66">
        <v>741382</v>
      </c>
      <c r="C101" s="66">
        <v>620435</v>
      </c>
      <c r="D101" s="67">
        <v>0.195</v>
      </c>
    </row>
    <row r="102" spans="1:4" ht="12.75" customHeight="1">
      <c r="A102" s="64" t="s">
        <v>93</v>
      </c>
      <c r="B102" s="66">
        <v>734924</v>
      </c>
      <c r="C102" s="66">
        <v>538233</v>
      </c>
      <c r="D102" s="67">
        <v>0.365</v>
      </c>
    </row>
    <row r="103" spans="1:4" ht="12.75" customHeight="1">
      <c r="A103" s="64" t="s">
        <v>94</v>
      </c>
      <c r="B103" s="66">
        <v>734421</v>
      </c>
      <c r="C103" s="66">
        <v>648292</v>
      </c>
      <c r="D103" s="67">
        <v>0.133</v>
      </c>
    </row>
    <row r="104" spans="1:4" ht="12.75" customHeight="1">
      <c r="A104" s="64" t="s">
        <v>299</v>
      </c>
      <c r="B104" s="66">
        <v>722539</v>
      </c>
      <c r="C104" s="66">
        <v>557722</v>
      </c>
      <c r="D104" s="67">
        <v>0.296</v>
      </c>
    </row>
    <row r="105" spans="1:7" ht="12.75" customHeight="1">
      <c r="A105" s="64" t="s">
        <v>95</v>
      </c>
      <c r="B105" s="66">
        <v>716656</v>
      </c>
      <c r="C105" s="66">
        <v>590306</v>
      </c>
      <c r="D105" s="67">
        <v>0.214</v>
      </c>
      <c r="F105" s="69">
        <f>SUM(B6:B105)</f>
        <v>313922769</v>
      </c>
      <c r="G105" s="69">
        <f>SUM(C6:C105)</f>
        <v>259419622</v>
      </c>
    </row>
    <row r="106" spans="1:4" ht="12.75" customHeight="1">
      <c r="A106" s="64" t="s">
        <v>300</v>
      </c>
      <c r="B106" s="66">
        <v>710800</v>
      </c>
      <c r="C106" s="66">
        <v>619761</v>
      </c>
      <c r="D106" s="67">
        <v>0.147</v>
      </c>
    </row>
    <row r="107" spans="1:4" ht="12.75" customHeight="1">
      <c r="A107" s="64" t="s">
        <v>301</v>
      </c>
      <c r="B107" s="66">
        <v>709047</v>
      </c>
      <c r="C107" s="66">
        <v>557121</v>
      </c>
      <c r="D107" s="67">
        <v>0.273</v>
      </c>
    </row>
    <row r="108" spans="1:4" ht="12.75" customHeight="1">
      <c r="A108" s="64" t="s">
        <v>302</v>
      </c>
      <c r="B108" s="66">
        <v>701670</v>
      </c>
      <c r="C108" s="66">
        <v>587582</v>
      </c>
      <c r="D108" s="67">
        <v>0.194</v>
      </c>
    </row>
    <row r="109" spans="1:4" ht="12.75" customHeight="1">
      <c r="A109" s="64" t="s">
        <v>303</v>
      </c>
      <c r="B109" s="66">
        <v>697881</v>
      </c>
      <c r="C109" s="66">
        <v>598657</v>
      </c>
      <c r="D109" s="67">
        <v>0.166</v>
      </c>
    </row>
    <row r="110" spans="1:4" ht="12.75" customHeight="1">
      <c r="A110" s="64" t="s">
        <v>304</v>
      </c>
      <c r="B110" s="66">
        <v>692797</v>
      </c>
      <c r="C110" s="66">
        <v>586968</v>
      </c>
      <c r="D110" s="67">
        <v>0.18</v>
      </c>
    </row>
    <row r="111" spans="1:4" ht="12.75" customHeight="1">
      <c r="A111" s="64" t="s">
        <v>305</v>
      </c>
      <c r="B111" s="66">
        <v>691370</v>
      </c>
      <c r="C111" s="66">
        <v>579654</v>
      </c>
      <c r="D111" s="67">
        <v>0.193</v>
      </c>
    </row>
    <row r="112" spans="1:4" ht="12.75" customHeight="1">
      <c r="A112" s="64" t="s">
        <v>306</v>
      </c>
      <c r="B112" s="66">
        <v>683253</v>
      </c>
      <c r="C112" s="66">
        <v>589279</v>
      </c>
      <c r="D112" s="67">
        <v>0.159</v>
      </c>
    </row>
    <row r="113" spans="1:4" ht="12.75" customHeight="1">
      <c r="A113" s="64" t="s">
        <v>307</v>
      </c>
      <c r="B113" s="66">
        <v>679926</v>
      </c>
      <c r="C113" s="66">
        <v>595859</v>
      </c>
      <c r="D113" s="67">
        <v>0.141</v>
      </c>
    </row>
    <row r="114" spans="1:4" ht="12.75" customHeight="1">
      <c r="A114" s="64" t="s">
        <v>308</v>
      </c>
      <c r="B114" s="66">
        <v>675987</v>
      </c>
      <c r="C114" s="66">
        <v>577060</v>
      </c>
      <c r="D114" s="67">
        <v>0.171</v>
      </c>
    </row>
    <row r="115" spans="1:4" ht="12.75" customHeight="1">
      <c r="A115" s="64" t="s">
        <v>309</v>
      </c>
      <c r="B115" s="66">
        <v>663626</v>
      </c>
      <c r="C115" s="66">
        <v>579747</v>
      </c>
      <c r="D115" s="67">
        <v>0.145</v>
      </c>
    </row>
    <row r="116" spans="1:4" ht="12.75" customHeight="1">
      <c r="A116" s="64" t="s">
        <v>310</v>
      </c>
      <c r="B116" s="66">
        <v>663500</v>
      </c>
      <c r="C116" s="66">
        <v>571955</v>
      </c>
      <c r="D116" s="67">
        <v>0.16</v>
      </c>
    </row>
    <row r="117" spans="1:4" ht="12.75" customHeight="1">
      <c r="A117" s="64" t="s">
        <v>311</v>
      </c>
      <c r="B117" s="66">
        <v>658855</v>
      </c>
      <c r="C117" s="66">
        <v>544347</v>
      </c>
      <c r="D117" s="67">
        <v>0.21</v>
      </c>
    </row>
    <row r="118" spans="1:4" ht="12.75" customHeight="1">
      <c r="A118" s="64" t="s">
        <v>312</v>
      </c>
      <c r="B118" s="66">
        <v>656710</v>
      </c>
      <c r="C118" s="66">
        <v>593203</v>
      </c>
      <c r="D118" s="67">
        <v>0.107</v>
      </c>
    </row>
    <row r="119" spans="1:4" ht="12.75" customHeight="1">
      <c r="A119" s="64" t="s">
        <v>313</v>
      </c>
      <c r="B119" s="66">
        <v>656218</v>
      </c>
      <c r="C119" s="66">
        <v>568945</v>
      </c>
      <c r="D119" s="67">
        <v>0.153</v>
      </c>
    </row>
    <row r="120" spans="1:4" ht="12.75" customHeight="1">
      <c r="A120" s="64" t="s">
        <v>314</v>
      </c>
      <c r="B120" s="66">
        <v>654184</v>
      </c>
      <c r="C120" s="66">
        <v>549858</v>
      </c>
      <c r="D120" s="67">
        <v>0.19</v>
      </c>
    </row>
    <row r="121" spans="1:4" ht="12.75" customHeight="1">
      <c r="A121" s="64" t="s">
        <v>315</v>
      </c>
      <c r="B121" s="66">
        <v>650903</v>
      </c>
      <c r="C121" s="66">
        <v>579861</v>
      </c>
      <c r="D121" s="67">
        <v>0.123</v>
      </c>
    </row>
    <row r="122" spans="1:4" ht="12.75" customHeight="1">
      <c r="A122" s="64" t="s">
        <v>316</v>
      </c>
      <c r="B122" s="66">
        <v>642791</v>
      </c>
      <c r="C122" s="66">
        <v>528121</v>
      </c>
      <c r="D122" s="67">
        <v>0.217</v>
      </c>
    </row>
    <row r="123" spans="1:4" ht="12.75" customHeight="1">
      <c r="A123" s="64" t="s">
        <v>317</v>
      </c>
      <c r="B123" s="66">
        <v>641640</v>
      </c>
      <c r="C123" s="66">
        <v>540251</v>
      </c>
      <c r="D123" s="67">
        <v>0.188</v>
      </c>
    </row>
    <row r="124" spans="1:4" ht="12.75" customHeight="1">
      <c r="A124" s="64" t="s">
        <v>318</v>
      </c>
      <c r="B124" s="66">
        <v>628467</v>
      </c>
      <c r="C124" s="66">
        <v>526792</v>
      </c>
      <c r="D124" s="67">
        <v>0.193</v>
      </c>
    </row>
    <row r="125" spans="1:4" ht="12.75" customHeight="1">
      <c r="A125" s="64" t="s">
        <v>319</v>
      </c>
      <c r="B125" s="66">
        <v>618838</v>
      </c>
      <c r="C125" s="66">
        <v>518823</v>
      </c>
      <c r="D125" s="67">
        <v>0.193</v>
      </c>
    </row>
    <row r="126" spans="1:4" ht="12.75" customHeight="1">
      <c r="A126" s="64" t="s">
        <v>320</v>
      </c>
      <c r="B126" s="66">
        <v>615376</v>
      </c>
      <c r="C126" s="66">
        <v>510032</v>
      </c>
      <c r="D126" s="67">
        <v>0.207</v>
      </c>
    </row>
    <row r="127" spans="1:4" ht="12.75" customHeight="1">
      <c r="A127" s="64" t="s">
        <v>321</v>
      </c>
      <c r="B127" s="66">
        <v>614739</v>
      </c>
      <c r="C127" s="66">
        <v>501804</v>
      </c>
      <c r="D127" s="67">
        <v>0.225</v>
      </c>
    </row>
    <row r="128" spans="1:4" ht="12.75" customHeight="1">
      <c r="A128" s="64" t="s">
        <v>322</v>
      </c>
      <c r="B128" s="66">
        <v>614338</v>
      </c>
      <c r="C128" s="66">
        <v>468635</v>
      </c>
      <c r="D128" s="67">
        <v>0.311</v>
      </c>
    </row>
    <row r="129" spans="1:4" ht="12.75" customHeight="1">
      <c r="A129" s="64" t="s">
        <v>323</v>
      </c>
      <c r="B129" s="66">
        <v>610469</v>
      </c>
      <c r="C129" s="66">
        <v>509095</v>
      </c>
      <c r="D129" s="67">
        <v>0.199</v>
      </c>
    </row>
    <row r="130" spans="1:4" ht="12.75" customHeight="1">
      <c r="A130" s="64" t="s">
        <v>324</v>
      </c>
      <c r="B130" s="66">
        <v>599399</v>
      </c>
      <c r="C130" s="66">
        <v>522059</v>
      </c>
      <c r="D130" s="67">
        <v>0.148</v>
      </c>
    </row>
    <row r="131" spans="1:4" ht="12.75" customHeight="1">
      <c r="A131" s="64" t="s">
        <v>325</v>
      </c>
      <c r="B131" s="66">
        <v>598729</v>
      </c>
      <c r="C131" s="66">
        <v>482019</v>
      </c>
      <c r="D131" s="67">
        <v>0.242</v>
      </c>
    </row>
    <row r="132" spans="1:4" ht="12.75" customHeight="1">
      <c r="A132" s="64" t="s">
        <v>326</v>
      </c>
      <c r="B132" s="66">
        <v>598202</v>
      </c>
      <c r="C132" s="66">
        <v>471081</v>
      </c>
      <c r="D132" s="67">
        <v>0.27</v>
      </c>
    </row>
    <row r="133" spans="1:4" ht="12.75" customHeight="1">
      <c r="A133" s="64" t="s">
        <v>327</v>
      </c>
      <c r="B133" s="66">
        <v>592368</v>
      </c>
      <c r="C133" s="66">
        <v>496018</v>
      </c>
      <c r="D133" s="67">
        <v>0.194</v>
      </c>
    </row>
    <row r="134" spans="1:4" ht="12.75" customHeight="1">
      <c r="A134" s="64" t="s">
        <v>328</v>
      </c>
      <c r="B134" s="66">
        <v>585904</v>
      </c>
      <c r="C134" s="66">
        <v>491629</v>
      </c>
      <c r="D134" s="67">
        <v>0.192</v>
      </c>
    </row>
    <row r="135" spans="1:4" ht="12.75" customHeight="1">
      <c r="A135" s="64" t="s">
        <v>329</v>
      </c>
      <c r="B135" s="66">
        <v>566362</v>
      </c>
      <c r="C135" s="66">
        <v>499632</v>
      </c>
      <c r="D135" s="67">
        <v>0.134</v>
      </c>
    </row>
    <row r="136" spans="1:4" ht="12.75" customHeight="1">
      <c r="A136" s="64" t="s">
        <v>330</v>
      </c>
      <c r="B136" s="66">
        <v>554051</v>
      </c>
      <c r="C136" s="66">
        <v>489188</v>
      </c>
      <c r="D136" s="67">
        <v>0.133</v>
      </c>
    </row>
    <row r="137" spans="1:4" ht="12.75" customHeight="1">
      <c r="A137" s="64" t="s">
        <v>331</v>
      </c>
      <c r="B137" s="66">
        <v>548994</v>
      </c>
      <c r="C137" s="66">
        <v>500637</v>
      </c>
      <c r="D137" s="67">
        <v>0.097</v>
      </c>
    </row>
    <row r="138" spans="1:4" ht="12.75" customHeight="1">
      <c r="A138" s="64" t="s">
        <v>332</v>
      </c>
      <c r="B138" s="66">
        <v>544610</v>
      </c>
      <c r="C138" s="66">
        <v>478834</v>
      </c>
      <c r="D138" s="67">
        <v>0.137</v>
      </c>
    </row>
    <row r="139" spans="1:4" ht="12.75" customHeight="1">
      <c r="A139" s="64" t="s">
        <v>333</v>
      </c>
      <c r="B139" s="66">
        <v>539589</v>
      </c>
      <c r="C139" s="66">
        <v>452933</v>
      </c>
      <c r="D139" s="67">
        <v>0.191</v>
      </c>
    </row>
    <row r="140" spans="1:4" ht="12.75" customHeight="1">
      <c r="A140" s="64" t="s">
        <v>334</v>
      </c>
      <c r="B140" s="66">
        <v>535003</v>
      </c>
      <c r="C140" s="66">
        <v>412298</v>
      </c>
      <c r="D140" s="67">
        <v>0.298</v>
      </c>
    </row>
    <row r="141" spans="1:4" ht="12.75" customHeight="1">
      <c r="A141" s="64" t="s">
        <v>335</v>
      </c>
      <c r="B141" s="66">
        <v>532351</v>
      </c>
      <c r="C141" s="66">
        <v>466652</v>
      </c>
      <c r="D141" s="67">
        <v>0.141</v>
      </c>
    </row>
    <row r="142" spans="1:4" ht="12.75" customHeight="1">
      <c r="A142" s="64" t="s">
        <v>336</v>
      </c>
      <c r="B142" s="66">
        <v>524731</v>
      </c>
      <c r="C142" s="66">
        <v>447405</v>
      </c>
      <c r="D142" s="67">
        <v>0.173</v>
      </c>
    </row>
    <row r="143" spans="1:4" ht="12.75" customHeight="1">
      <c r="A143" s="64" t="s">
        <v>337</v>
      </c>
      <c r="B143" s="66">
        <v>523690</v>
      </c>
      <c r="C143" s="66">
        <v>423898</v>
      </c>
      <c r="D143" s="67">
        <v>0.235</v>
      </c>
    </row>
    <row r="144" spans="1:4" ht="12.75" customHeight="1">
      <c r="A144" s="64" t="s">
        <v>338</v>
      </c>
      <c r="B144" s="66">
        <v>523228</v>
      </c>
      <c r="C144" s="66">
        <v>458853</v>
      </c>
      <c r="D144" s="67">
        <v>0.14</v>
      </c>
    </row>
    <row r="145" spans="1:4" ht="12.75" customHeight="1">
      <c r="A145" s="64" t="s">
        <v>339</v>
      </c>
      <c r="B145" s="66">
        <v>522395</v>
      </c>
      <c r="C145" s="66">
        <v>454009</v>
      </c>
      <c r="D145" s="67">
        <v>0.151</v>
      </c>
    </row>
    <row r="146" spans="1:4" ht="12.75" customHeight="1">
      <c r="A146" s="64" t="s">
        <v>340</v>
      </c>
      <c r="B146" s="66">
        <v>507065</v>
      </c>
      <c r="C146" s="66">
        <v>442173</v>
      </c>
      <c r="D146" s="67">
        <v>0.147</v>
      </c>
    </row>
    <row r="147" spans="1:4" ht="12.75" customHeight="1">
      <c r="A147" s="64" t="s">
        <v>341</v>
      </c>
      <c r="B147" s="66">
        <v>494774</v>
      </c>
      <c r="C147" s="66">
        <v>421368</v>
      </c>
      <c r="D147" s="67">
        <v>0.174</v>
      </c>
    </row>
    <row r="148" spans="1:4" ht="12.75" customHeight="1">
      <c r="A148" s="64" t="s">
        <v>342</v>
      </c>
      <c r="B148" s="66">
        <v>489461</v>
      </c>
      <c r="C148" s="66">
        <v>421672</v>
      </c>
      <c r="D148" s="67">
        <v>0.161</v>
      </c>
    </row>
    <row r="149" spans="1:4" ht="12.75" customHeight="1">
      <c r="A149" s="64" t="s">
        <v>343</v>
      </c>
      <c r="B149" s="66">
        <v>482662</v>
      </c>
      <c r="C149" s="66">
        <v>432117</v>
      </c>
      <c r="D149" s="67">
        <v>0.117</v>
      </c>
    </row>
    <row r="150" spans="1:4" ht="12.75" customHeight="1">
      <c r="A150" s="64" t="s">
        <v>344</v>
      </c>
      <c r="B150" s="66">
        <v>478385</v>
      </c>
      <c r="C150" s="66">
        <v>394796</v>
      </c>
      <c r="D150" s="67">
        <v>0.212</v>
      </c>
    </row>
    <row r="151" spans="1:4" ht="12.75" customHeight="1">
      <c r="A151" s="64" t="s">
        <v>345</v>
      </c>
      <c r="B151" s="66">
        <v>474022</v>
      </c>
      <c r="C151" s="66">
        <v>373380</v>
      </c>
      <c r="D151" s="67">
        <v>0.27</v>
      </c>
    </row>
    <row r="152" spans="1:4" ht="12.75" customHeight="1">
      <c r="A152" s="64" t="s">
        <v>346</v>
      </c>
      <c r="B152" s="66">
        <v>470568</v>
      </c>
      <c r="C152" s="66">
        <v>384656</v>
      </c>
      <c r="D152" s="67">
        <v>0.223</v>
      </c>
    </row>
    <row r="153" spans="1:4" ht="12.75" customHeight="1">
      <c r="A153" s="64" t="s">
        <v>347</v>
      </c>
      <c r="B153" s="66">
        <v>468735</v>
      </c>
      <c r="C153" s="66">
        <v>382097</v>
      </c>
      <c r="D153" s="67">
        <v>0.227</v>
      </c>
    </row>
    <row r="154" spans="1:4" ht="12.75" customHeight="1">
      <c r="A154" s="64" t="s">
        <v>348</v>
      </c>
      <c r="B154" s="66">
        <v>455705</v>
      </c>
      <c r="C154" s="66">
        <v>385294</v>
      </c>
      <c r="D154" s="67">
        <v>0.183</v>
      </c>
    </row>
    <row r="155" spans="1:4" ht="12.75" customHeight="1">
      <c r="A155" s="64" t="s">
        <v>349</v>
      </c>
      <c r="B155" s="66">
        <v>455583</v>
      </c>
      <c r="C155" s="66">
        <v>365859</v>
      </c>
      <c r="D155" s="67">
        <v>0.245</v>
      </c>
    </row>
    <row r="156" spans="1:4" ht="12.75" customHeight="1">
      <c r="A156" s="64" t="s">
        <v>350</v>
      </c>
      <c r="B156" s="66">
        <v>455374</v>
      </c>
      <c r="C156" s="66">
        <v>357342</v>
      </c>
      <c r="D156" s="67">
        <v>0.274</v>
      </c>
    </row>
    <row r="157" spans="1:4" ht="12.75" customHeight="1">
      <c r="A157" s="64" t="s">
        <v>351</v>
      </c>
      <c r="B157" s="66">
        <v>446634</v>
      </c>
      <c r="C157" s="66">
        <v>366575</v>
      </c>
      <c r="D157" s="67">
        <v>0.218</v>
      </c>
    </row>
    <row r="158" spans="1:4" ht="12.75" customHeight="1">
      <c r="A158" s="64" t="s">
        <v>352</v>
      </c>
      <c r="B158" s="66">
        <v>443497</v>
      </c>
      <c r="C158" s="66">
        <v>387580</v>
      </c>
      <c r="D158" s="67">
        <v>0.144</v>
      </c>
    </row>
    <row r="159" spans="1:4" ht="12.75" customHeight="1">
      <c r="A159" s="64" t="s">
        <v>353</v>
      </c>
      <c r="B159" s="66">
        <v>441230</v>
      </c>
      <c r="C159" s="66">
        <v>383354</v>
      </c>
      <c r="D159" s="67">
        <v>0.151</v>
      </c>
    </row>
    <row r="160" spans="1:4" ht="12.75" customHeight="1">
      <c r="A160" s="64" t="s">
        <v>354</v>
      </c>
      <c r="B160" s="66">
        <v>440195</v>
      </c>
      <c r="C160" s="66">
        <v>387410</v>
      </c>
      <c r="D160" s="67">
        <v>0.136</v>
      </c>
    </row>
    <row r="161" spans="1:4" ht="12.75" customHeight="1">
      <c r="A161" s="64" t="s">
        <v>355</v>
      </c>
      <c r="B161" s="66">
        <v>436931</v>
      </c>
      <c r="C161" s="66">
        <v>380785</v>
      </c>
      <c r="D161" s="67">
        <v>0.147</v>
      </c>
    </row>
    <row r="162" spans="1:4" ht="12.75" customHeight="1">
      <c r="A162" s="64" t="s">
        <v>356</v>
      </c>
      <c r="B162" s="66">
        <v>430020</v>
      </c>
      <c r="C162" s="66">
        <v>343726</v>
      </c>
      <c r="D162" s="67">
        <v>0.251</v>
      </c>
    </row>
    <row r="163" spans="1:4" ht="12.75" customHeight="1">
      <c r="A163" s="64" t="s">
        <v>357</v>
      </c>
      <c r="B163" s="66">
        <v>420840</v>
      </c>
      <c r="C163" s="66">
        <v>360070</v>
      </c>
      <c r="D163" s="67">
        <v>0.169</v>
      </c>
    </row>
    <row r="164" spans="1:4" ht="12.75" customHeight="1">
      <c r="A164" s="64" t="s">
        <v>358</v>
      </c>
      <c r="B164" s="66">
        <v>413212</v>
      </c>
      <c r="C164" s="66">
        <v>363466</v>
      </c>
      <c r="D164" s="67">
        <v>0.137</v>
      </c>
    </row>
    <row r="165" spans="1:4" ht="12.75" customHeight="1">
      <c r="A165" s="64" t="s">
        <v>359</v>
      </c>
      <c r="B165" s="66">
        <v>410355</v>
      </c>
      <c r="C165" s="66">
        <v>353424</v>
      </c>
      <c r="D165" s="67">
        <v>0.161</v>
      </c>
    </row>
    <row r="166" spans="1:4" ht="12.75" customHeight="1">
      <c r="A166" s="64" t="s">
        <v>360</v>
      </c>
      <c r="B166" s="66">
        <v>409271</v>
      </c>
      <c r="C166" s="66">
        <v>320188</v>
      </c>
      <c r="D166" s="67">
        <v>0.278</v>
      </c>
    </row>
    <row r="167" spans="1:4" ht="12.75" customHeight="1">
      <c r="A167" s="64" t="s">
        <v>361</v>
      </c>
      <c r="B167" s="66">
        <v>408311</v>
      </c>
      <c r="C167" s="66">
        <v>351841</v>
      </c>
      <c r="D167" s="67">
        <v>0.16</v>
      </c>
    </row>
    <row r="168" spans="1:4" ht="12.75" customHeight="1">
      <c r="A168" s="64" t="s">
        <v>362</v>
      </c>
      <c r="B168" s="66">
        <v>404745</v>
      </c>
      <c r="C168" s="66">
        <v>353720</v>
      </c>
      <c r="D168" s="67">
        <v>0.144</v>
      </c>
    </row>
    <row r="169" spans="1:4" ht="12.75" customHeight="1">
      <c r="A169" s="64" t="s">
        <v>363</v>
      </c>
      <c r="B169" s="66">
        <v>396844</v>
      </c>
      <c r="C169" s="66">
        <v>319238</v>
      </c>
      <c r="D169" s="67">
        <v>0.243</v>
      </c>
    </row>
    <row r="170" spans="1:4" ht="12.75" customHeight="1">
      <c r="A170" s="64" t="s">
        <v>364</v>
      </c>
      <c r="B170" s="66">
        <v>394848</v>
      </c>
      <c r="C170" s="66">
        <v>339918</v>
      </c>
      <c r="D170" s="67">
        <v>0.162</v>
      </c>
    </row>
    <row r="171" spans="1:4" ht="12.75" customHeight="1">
      <c r="A171" s="64" t="s">
        <v>365</v>
      </c>
      <c r="B171" s="66">
        <v>391366</v>
      </c>
      <c r="C171" s="66">
        <v>340803</v>
      </c>
      <c r="D171" s="67">
        <v>0.148</v>
      </c>
    </row>
    <row r="172" spans="1:4" ht="12.75" customHeight="1">
      <c r="A172" s="64" t="s">
        <v>366</v>
      </c>
      <c r="B172" s="66">
        <v>388516</v>
      </c>
      <c r="C172" s="66">
        <v>329832</v>
      </c>
      <c r="D172" s="67">
        <v>0.178</v>
      </c>
    </row>
    <row r="173" spans="1:4" ht="12.75" customHeight="1">
      <c r="A173" s="64" t="s">
        <v>367</v>
      </c>
      <c r="B173" s="66">
        <v>383400</v>
      </c>
      <c r="C173" s="66">
        <v>343217</v>
      </c>
      <c r="D173" s="67">
        <v>0.117</v>
      </c>
    </row>
    <row r="174" spans="1:4" ht="12.75" customHeight="1">
      <c r="A174" s="64" t="s">
        <v>368</v>
      </c>
      <c r="B174" s="66">
        <v>380033</v>
      </c>
      <c r="C174" s="66">
        <v>304729</v>
      </c>
      <c r="D174" s="67">
        <v>0.247</v>
      </c>
    </row>
    <row r="175" spans="1:4" ht="12.75" customHeight="1">
      <c r="A175" s="64" t="s">
        <v>369</v>
      </c>
      <c r="B175" s="66">
        <v>378040</v>
      </c>
      <c r="C175" s="66">
        <v>315638</v>
      </c>
      <c r="D175" s="67">
        <v>0.198</v>
      </c>
    </row>
    <row r="176" spans="1:4" ht="12.75" customHeight="1">
      <c r="A176" s="64" t="s">
        <v>370</v>
      </c>
      <c r="B176" s="66">
        <v>373211</v>
      </c>
      <c r="C176" s="66">
        <v>305664</v>
      </c>
      <c r="D176" s="67">
        <v>0.221</v>
      </c>
    </row>
    <row r="177" spans="1:4" ht="12.75" customHeight="1">
      <c r="A177" s="64" t="s">
        <v>371</v>
      </c>
      <c r="B177" s="66">
        <v>371395</v>
      </c>
      <c r="C177" s="66">
        <v>305774</v>
      </c>
      <c r="D177" s="67">
        <v>0.215</v>
      </c>
    </row>
    <row r="178" spans="1:4" ht="12.75" customHeight="1">
      <c r="A178" s="64" t="s">
        <v>372</v>
      </c>
      <c r="B178" s="66">
        <v>369921</v>
      </c>
      <c r="C178" s="66">
        <v>315569</v>
      </c>
      <c r="D178" s="67">
        <v>0.172</v>
      </c>
    </row>
    <row r="179" spans="1:4" ht="12.75" customHeight="1">
      <c r="A179" s="64" t="s">
        <v>373</v>
      </c>
      <c r="B179" s="66">
        <v>366660</v>
      </c>
      <c r="C179" s="66">
        <v>304896</v>
      </c>
      <c r="D179" s="67">
        <v>0.203</v>
      </c>
    </row>
    <row r="180" spans="1:4" ht="12.75" customHeight="1">
      <c r="A180" s="64" t="s">
        <v>374</v>
      </c>
      <c r="B180" s="66">
        <v>366594</v>
      </c>
      <c r="C180" s="66">
        <v>310356</v>
      </c>
      <c r="D180" s="67">
        <v>0.181</v>
      </c>
    </row>
    <row r="181" spans="1:4" ht="12.75" customHeight="1">
      <c r="A181" s="64" t="s">
        <v>375</v>
      </c>
      <c r="B181" s="66">
        <v>366239</v>
      </c>
      <c r="C181" s="66">
        <v>311565</v>
      </c>
      <c r="D181" s="67">
        <v>0.175</v>
      </c>
    </row>
    <row r="182" spans="1:4" ht="12.75" customHeight="1">
      <c r="A182" s="64" t="s">
        <v>376</v>
      </c>
      <c r="B182" s="66">
        <v>364358</v>
      </c>
      <c r="C182" s="66">
        <v>320179</v>
      </c>
      <c r="D182" s="67">
        <v>0.138</v>
      </c>
    </row>
    <row r="183" spans="1:4" ht="12.75" customHeight="1">
      <c r="A183" s="64" t="s">
        <v>377</v>
      </c>
      <c r="B183" s="66">
        <v>362871</v>
      </c>
      <c r="C183" s="66">
        <v>321074</v>
      </c>
      <c r="D183" s="67">
        <v>0.13</v>
      </c>
    </row>
    <row r="184" spans="1:4" ht="12.75" customHeight="1">
      <c r="A184" s="64" t="s">
        <v>378</v>
      </c>
      <c r="B184" s="66">
        <v>362830</v>
      </c>
      <c r="C184" s="66">
        <v>313105</v>
      </c>
      <c r="D184" s="67">
        <v>0.159</v>
      </c>
    </row>
    <row r="185" spans="1:4" ht="12.75" customHeight="1">
      <c r="A185" s="64" t="s">
        <v>379</v>
      </c>
      <c r="B185" s="66">
        <v>360250</v>
      </c>
      <c r="C185" s="66">
        <v>301186</v>
      </c>
      <c r="D185" s="67">
        <v>0.196</v>
      </c>
    </row>
    <row r="186" spans="1:4" ht="12.75" customHeight="1">
      <c r="A186" s="64" t="s">
        <v>380</v>
      </c>
      <c r="B186" s="66">
        <v>359350</v>
      </c>
      <c r="C186" s="66">
        <v>300404</v>
      </c>
      <c r="D186" s="67">
        <v>0.196</v>
      </c>
    </row>
    <row r="187" spans="1:4" ht="12.75" customHeight="1">
      <c r="A187" s="64" t="s">
        <v>381</v>
      </c>
      <c r="B187" s="66">
        <v>356509</v>
      </c>
      <c r="C187" s="66">
        <v>275729</v>
      </c>
      <c r="D187" s="67">
        <v>0.293</v>
      </c>
    </row>
    <row r="188" spans="1:4" ht="12.75" customHeight="1">
      <c r="A188" s="64" t="s">
        <v>382</v>
      </c>
      <c r="B188" s="66">
        <v>351914</v>
      </c>
      <c r="C188" s="66">
        <v>303899</v>
      </c>
      <c r="D188" s="67">
        <v>0.158</v>
      </c>
    </row>
    <row r="189" spans="1:4" ht="12.75" customHeight="1">
      <c r="A189" s="64" t="s">
        <v>383</v>
      </c>
      <c r="B189" s="66">
        <v>350411</v>
      </c>
      <c r="C189" s="66">
        <v>317243</v>
      </c>
      <c r="D189" s="67">
        <v>0.105</v>
      </c>
    </row>
    <row r="190" spans="1:4" ht="12.75" customHeight="1">
      <c r="A190" s="64" t="s">
        <v>384</v>
      </c>
      <c r="B190" s="66">
        <v>350216</v>
      </c>
      <c r="C190" s="66">
        <v>260228</v>
      </c>
      <c r="D190" s="67">
        <v>0.346</v>
      </c>
    </row>
    <row r="191" spans="1:4" ht="12.75" customHeight="1">
      <c r="A191" s="64" t="s">
        <v>385</v>
      </c>
      <c r="B191" s="66">
        <v>346360</v>
      </c>
      <c r="C191" s="66">
        <v>294542</v>
      </c>
      <c r="D191" s="67">
        <v>0.176</v>
      </c>
    </row>
    <row r="192" spans="1:4" ht="12.75" customHeight="1">
      <c r="A192" s="64" t="s">
        <v>386</v>
      </c>
      <c r="B192" s="66">
        <v>344727</v>
      </c>
      <c r="C192" s="66">
        <v>285203</v>
      </c>
      <c r="D192" s="67">
        <v>0.209</v>
      </c>
    </row>
    <row r="193" spans="1:4" ht="12.75" customHeight="1">
      <c r="A193" s="64" t="s">
        <v>387</v>
      </c>
      <c r="B193" s="66">
        <v>341231</v>
      </c>
      <c r="C193" s="66">
        <v>283277</v>
      </c>
      <c r="D193" s="67">
        <v>0.205</v>
      </c>
    </row>
    <row r="194" spans="1:4" ht="12.75" customHeight="1">
      <c r="A194" s="64" t="s">
        <v>388</v>
      </c>
      <c r="B194" s="66">
        <v>340261</v>
      </c>
      <c r="C194" s="66">
        <v>291605</v>
      </c>
      <c r="D194" s="67">
        <v>0.167</v>
      </c>
    </row>
    <row r="195" spans="1:4" ht="12.75" customHeight="1">
      <c r="A195" s="64" t="s">
        <v>389</v>
      </c>
      <c r="B195" s="66">
        <v>337945</v>
      </c>
      <c r="C195" s="66">
        <v>295031</v>
      </c>
      <c r="D195" s="67">
        <v>0.145</v>
      </c>
    </row>
    <row r="196" spans="1:4" ht="12.75" customHeight="1">
      <c r="A196" s="64" t="s">
        <v>390</v>
      </c>
      <c r="B196" s="66">
        <v>336363</v>
      </c>
      <c r="C196" s="66">
        <v>282594</v>
      </c>
      <c r="D196" s="67">
        <v>0.19</v>
      </c>
    </row>
    <row r="197" spans="1:4" ht="12.75" customHeight="1">
      <c r="A197" s="64" t="s">
        <v>391</v>
      </c>
      <c r="B197" s="66">
        <v>335734</v>
      </c>
      <c r="C197" s="66">
        <v>278606</v>
      </c>
      <c r="D197" s="67">
        <v>0.205</v>
      </c>
    </row>
    <row r="198" spans="1:4" ht="12.75" customHeight="1">
      <c r="A198" s="64" t="s">
        <v>392</v>
      </c>
      <c r="B198" s="66">
        <v>329199</v>
      </c>
      <c r="C198" s="66">
        <v>265653</v>
      </c>
      <c r="D198" s="67">
        <v>0.239</v>
      </c>
    </row>
    <row r="199" spans="1:4" ht="12.75" customHeight="1">
      <c r="A199" s="64" t="s">
        <v>393</v>
      </c>
      <c r="B199" s="66">
        <v>328684</v>
      </c>
      <c r="C199" s="66">
        <v>298505</v>
      </c>
      <c r="D199" s="67">
        <v>0.101</v>
      </c>
    </row>
    <row r="200" spans="1:4" ht="12.75" customHeight="1">
      <c r="A200" s="64" t="s">
        <v>394</v>
      </c>
      <c r="B200" s="66">
        <v>327520</v>
      </c>
      <c r="C200" s="66">
        <v>276696</v>
      </c>
      <c r="D200" s="67">
        <v>0.184</v>
      </c>
    </row>
    <row r="201" spans="1:4" ht="12.75" customHeight="1">
      <c r="A201" s="64" t="s">
        <v>395</v>
      </c>
      <c r="B201" s="66">
        <v>321063</v>
      </c>
      <c r="C201" s="66">
        <v>261633</v>
      </c>
      <c r="D201" s="67">
        <v>0.227</v>
      </c>
    </row>
    <row r="202" spans="1:4" ht="12.75" customHeight="1">
      <c r="A202" s="64" t="s">
        <v>396</v>
      </c>
      <c r="B202" s="66">
        <v>320200</v>
      </c>
      <c r="C202" s="66">
        <v>276141</v>
      </c>
      <c r="D202" s="67">
        <v>0.16</v>
      </c>
    </row>
    <row r="203" spans="1:4" ht="12.75" customHeight="1">
      <c r="A203" s="64" t="s">
        <v>397</v>
      </c>
      <c r="B203" s="66">
        <v>318769</v>
      </c>
      <c r="C203" s="66">
        <v>290502</v>
      </c>
      <c r="D203" s="67">
        <v>0.097</v>
      </c>
    </row>
    <row r="204" spans="1:4" ht="12.75" customHeight="1">
      <c r="A204" s="64" t="s">
        <v>398</v>
      </c>
      <c r="B204" s="66">
        <v>314885</v>
      </c>
      <c r="C204" s="66">
        <v>270457</v>
      </c>
      <c r="D204" s="67">
        <v>0.164</v>
      </c>
    </row>
    <row r="205" spans="1:7" ht="12.75" customHeight="1">
      <c r="A205" s="64" t="s">
        <v>399</v>
      </c>
      <c r="B205" s="66">
        <v>313999</v>
      </c>
      <c r="C205" s="66">
        <v>279940</v>
      </c>
      <c r="D205" s="67">
        <v>0.122</v>
      </c>
      <c r="F205" s="69">
        <f>SUM(B106:B205)</f>
        <v>48163282</v>
      </c>
      <c r="G205" s="69">
        <f>SUM(C106:C205)</f>
        <v>40734079</v>
      </c>
    </row>
    <row r="206" spans="1:4" ht="12.75" customHeight="1">
      <c r="A206" s="64" t="s">
        <v>400</v>
      </c>
      <c r="B206" s="66">
        <v>310802</v>
      </c>
      <c r="C206" s="66">
        <v>266389</v>
      </c>
      <c r="D206" s="67">
        <v>0.167</v>
      </c>
    </row>
    <row r="207" spans="1:4" ht="12.75" customHeight="1">
      <c r="A207" s="64" t="s">
        <v>401</v>
      </c>
      <c r="B207" s="66">
        <v>304170</v>
      </c>
      <c r="C207" s="66">
        <v>259773</v>
      </c>
      <c r="D207" s="67">
        <v>0.171</v>
      </c>
    </row>
    <row r="208" spans="1:4" ht="12.75" customHeight="1">
      <c r="A208" s="64" t="s">
        <v>402</v>
      </c>
      <c r="B208" s="66">
        <v>301044</v>
      </c>
      <c r="C208" s="66">
        <v>272356</v>
      </c>
      <c r="D208" s="67">
        <v>0.105</v>
      </c>
    </row>
    <row r="209" spans="1:4" ht="12.75" customHeight="1">
      <c r="A209" s="64" t="s">
        <v>403</v>
      </c>
      <c r="B209" s="66">
        <v>298746</v>
      </c>
      <c r="C209" s="66">
        <v>240063</v>
      </c>
      <c r="D209" s="67">
        <v>0.244</v>
      </c>
    </row>
    <row r="210" spans="1:4" ht="12.75" customHeight="1">
      <c r="A210" s="64" t="s">
        <v>404</v>
      </c>
      <c r="B210" s="66">
        <v>290020</v>
      </c>
      <c r="C210" s="66">
        <v>233795</v>
      </c>
      <c r="D210" s="67">
        <v>0.24</v>
      </c>
    </row>
    <row r="211" spans="1:4" ht="12.75" customHeight="1">
      <c r="A211" s="64" t="s">
        <v>405</v>
      </c>
      <c r="B211" s="66">
        <v>288906</v>
      </c>
      <c r="C211" s="66">
        <v>246374</v>
      </c>
      <c r="D211" s="67">
        <v>0.173</v>
      </c>
    </row>
    <row r="212" spans="1:4" ht="12.75" customHeight="1">
      <c r="A212" s="64" t="s">
        <v>406</v>
      </c>
      <c r="B212" s="66">
        <v>287731</v>
      </c>
      <c r="C212" s="66">
        <v>241981</v>
      </c>
      <c r="D212" s="67">
        <v>0.189</v>
      </c>
    </row>
    <row r="213" spans="1:4" ht="12.75" customHeight="1">
      <c r="A213" s="64" t="s">
        <v>407</v>
      </c>
      <c r="B213" s="66">
        <v>287319</v>
      </c>
      <c r="C213" s="66">
        <v>222050</v>
      </c>
      <c r="D213" s="67">
        <v>0.294</v>
      </c>
    </row>
    <row r="214" spans="1:4" ht="12.75" customHeight="1">
      <c r="A214" s="64" t="s">
        <v>408</v>
      </c>
      <c r="B214" s="66">
        <v>284630</v>
      </c>
      <c r="C214" s="66">
        <v>234682</v>
      </c>
      <c r="D214" s="67">
        <v>0.213</v>
      </c>
    </row>
    <row r="215" spans="1:4" ht="12.75" customHeight="1">
      <c r="A215" s="64" t="s">
        <v>409</v>
      </c>
      <c r="B215" s="66">
        <v>279735</v>
      </c>
      <c r="C215" s="66">
        <v>228354</v>
      </c>
      <c r="D215" s="67">
        <v>0.225</v>
      </c>
    </row>
    <row r="216" spans="1:4" ht="12.75" customHeight="1">
      <c r="A216" s="64" t="s">
        <v>410</v>
      </c>
      <c r="B216" s="66">
        <v>277633</v>
      </c>
      <c r="C216" s="66">
        <v>257987</v>
      </c>
      <c r="D216" s="67">
        <v>0.076</v>
      </c>
    </row>
    <row r="217" spans="1:4" ht="12.75" customHeight="1">
      <c r="A217" s="64" t="s">
        <v>411</v>
      </c>
      <c r="B217" s="66">
        <v>277465</v>
      </c>
      <c r="C217" s="66">
        <v>223189</v>
      </c>
      <c r="D217" s="67">
        <v>0.243</v>
      </c>
    </row>
    <row r="218" spans="1:4" ht="12.75" customHeight="1">
      <c r="A218" s="64" t="s">
        <v>412</v>
      </c>
      <c r="B218" s="66">
        <v>275557</v>
      </c>
      <c r="C218" s="66">
        <v>234386</v>
      </c>
      <c r="D218" s="67">
        <v>0.176</v>
      </c>
    </row>
    <row r="219" spans="1:4" ht="12.75" customHeight="1">
      <c r="A219" s="64" t="s">
        <v>413</v>
      </c>
      <c r="B219" s="66">
        <v>274415</v>
      </c>
      <c r="C219" s="66">
        <v>228330</v>
      </c>
      <c r="D219" s="67">
        <v>0.202</v>
      </c>
    </row>
    <row r="220" spans="1:4" ht="12.75" customHeight="1">
      <c r="A220" s="64" t="s">
        <v>414</v>
      </c>
      <c r="B220" s="66">
        <v>274194</v>
      </c>
      <c r="C220" s="66">
        <v>233808</v>
      </c>
      <c r="D220" s="67">
        <v>0.173</v>
      </c>
    </row>
    <row r="221" spans="1:4" ht="12.75" customHeight="1">
      <c r="A221" s="64" t="s">
        <v>415</v>
      </c>
      <c r="B221" s="66">
        <v>270148</v>
      </c>
      <c r="C221" s="66">
        <v>228462</v>
      </c>
      <c r="D221" s="67">
        <v>0.182</v>
      </c>
    </row>
    <row r="222" spans="1:4" ht="12.75" customHeight="1">
      <c r="A222" s="64" t="s">
        <v>416</v>
      </c>
      <c r="B222" s="66">
        <v>269194</v>
      </c>
      <c r="C222" s="66">
        <v>229830</v>
      </c>
      <c r="D222" s="67">
        <v>0.171</v>
      </c>
    </row>
    <row r="223" spans="1:4" ht="12.75" customHeight="1">
      <c r="A223" s="64" t="s">
        <v>417</v>
      </c>
      <c r="B223" s="66">
        <v>268758</v>
      </c>
      <c r="C223" s="66">
        <v>214759</v>
      </c>
      <c r="D223" s="67">
        <v>0.251</v>
      </c>
    </row>
    <row r="224" spans="1:4" ht="12.75" customHeight="1">
      <c r="A224" s="64" t="s">
        <v>418</v>
      </c>
      <c r="B224" s="66">
        <v>268448</v>
      </c>
      <c r="C224" s="66">
        <v>233966</v>
      </c>
      <c r="D224" s="67">
        <v>0.147</v>
      </c>
    </row>
    <row r="225" spans="1:4" ht="12.75" customHeight="1">
      <c r="A225" s="64" t="s">
        <v>419</v>
      </c>
      <c r="B225" s="66">
        <v>268348</v>
      </c>
      <c r="C225" s="66">
        <v>241450</v>
      </c>
      <c r="D225" s="67">
        <v>0.111</v>
      </c>
    </row>
    <row r="226" spans="1:4" ht="12.75" customHeight="1">
      <c r="A226" s="64" t="s">
        <v>420</v>
      </c>
      <c r="B226" s="66">
        <v>260809</v>
      </c>
      <c r="C226" s="66">
        <v>229721</v>
      </c>
      <c r="D226" s="67">
        <v>0.135</v>
      </c>
    </row>
    <row r="227" spans="1:4" ht="12.75" customHeight="1">
      <c r="A227" s="64" t="s">
        <v>421</v>
      </c>
      <c r="B227" s="66">
        <v>259302</v>
      </c>
      <c r="C227" s="66">
        <v>222688</v>
      </c>
      <c r="D227" s="67">
        <v>0.164</v>
      </c>
    </row>
    <row r="228" spans="1:4" ht="12.75" customHeight="1">
      <c r="A228" s="64" t="s">
        <v>422</v>
      </c>
      <c r="B228" s="66">
        <v>256990</v>
      </c>
      <c r="C228" s="66">
        <v>217529</v>
      </c>
      <c r="D228" s="67">
        <v>0.181</v>
      </c>
    </row>
    <row r="229" spans="1:4" ht="12.75" customHeight="1">
      <c r="A229" s="64" t="s">
        <v>423</v>
      </c>
      <c r="B229" s="66">
        <v>256472</v>
      </c>
      <c r="C229" s="66">
        <v>204917</v>
      </c>
      <c r="D229" s="67">
        <v>0.252</v>
      </c>
    </row>
    <row r="230" spans="1:4" ht="12.75" customHeight="1">
      <c r="A230" s="64" t="s">
        <v>424</v>
      </c>
      <c r="B230" s="66">
        <v>245871</v>
      </c>
      <c r="C230" s="66">
        <v>213393</v>
      </c>
      <c r="D230" s="67">
        <v>0.152</v>
      </c>
    </row>
    <row r="231" spans="1:4" ht="12.75" customHeight="1">
      <c r="A231" s="64" t="s">
        <v>425</v>
      </c>
      <c r="B231" s="66">
        <v>245301</v>
      </c>
      <c r="C231" s="66">
        <v>209924</v>
      </c>
      <c r="D231" s="67">
        <v>0.169</v>
      </c>
    </row>
    <row r="232" spans="1:4" ht="12.75" customHeight="1">
      <c r="A232" s="64" t="s">
        <v>426</v>
      </c>
      <c r="B232" s="66">
        <v>242812</v>
      </c>
      <c r="C232" s="66">
        <v>207666</v>
      </c>
      <c r="D232" s="67">
        <v>0.169</v>
      </c>
    </row>
    <row r="233" spans="1:4" ht="12.75" customHeight="1">
      <c r="A233" s="64" t="s">
        <v>427</v>
      </c>
      <c r="B233" s="66">
        <v>241135</v>
      </c>
      <c r="C233" s="66">
        <v>205800</v>
      </c>
      <c r="D233" s="67">
        <v>0.172</v>
      </c>
    </row>
    <row r="234" spans="1:4" ht="12.75" customHeight="1">
      <c r="A234" s="64" t="s">
        <v>428</v>
      </c>
      <c r="B234" s="66">
        <v>240328</v>
      </c>
      <c r="C234" s="66">
        <v>202005</v>
      </c>
      <c r="D234" s="67">
        <v>0.19</v>
      </c>
    </row>
    <row r="235" spans="1:4" ht="12.75" customHeight="1">
      <c r="A235" s="64" t="s">
        <v>429</v>
      </c>
      <c r="B235" s="66">
        <v>236712</v>
      </c>
      <c r="C235" s="66">
        <v>204178</v>
      </c>
      <c r="D235" s="67">
        <v>0.159</v>
      </c>
    </row>
    <row r="236" spans="1:4" ht="12.75" customHeight="1">
      <c r="A236" s="64" t="s">
        <v>430</v>
      </c>
      <c r="B236" s="66">
        <v>236659</v>
      </c>
      <c r="C236" s="66">
        <v>202000</v>
      </c>
      <c r="D236" s="67">
        <v>0.172</v>
      </c>
    </row>
    <row r="237" spans="1:4" ht="12.75" customHeight="1">
      <c r="A237" s="64" t="s">
        <v>431</v>
      </c>
      <c r="B237" s="66">
        <v>236333</v>
      </c>
      <c r="C237" s="66">
        <v>189193</v>
      </c>
      <c r="D237" s="67">
        <v>0.249</v>
      </c>
    </row>
    <row r="238" spans="1:4" ht="12.75" customHeight="1">
      <c r="A238" s="64" t="s">
        <v>432</v>
      </c>
      <c r="B238" s="66">
        <v>234024</v>
      </c>
      <c r="C238" s="66">
        <v>194816</v>
      </c>
      <c r="D238" s="67">
        <v>0.201</v>
      </c>
    </row>
    <row r="239" spans="1:4" ht="12.75" customHeight="1">
      <c r="A239" s="64" t="s">
        <v>433</v>
      </c>
      <c r="B239" s="66">
        <v>233802</v>
      </c>
      <c r="C239" s="66">
        <v>203216</v>
      </c>
      <c r="D239" s="67">
        <v>0.151</v>
      </c>
    </row>
    <row r="240" spans="1:4" ht="12.75" customHeight="1">
      <c r="A240" s="64" t="s">
        <v>434</v>
      </c>
      <c r="B240" s="66">
        <v>233739</v>
      </c>
      <c r="C240" s="66">
        <v>198734</v>
      </c>
      <c r="D240" s="67">
        <v>0.176</v>
      </c>
    </row>
    <row r="241" spans="1:4" ht="12.75" customHeight="1">
      <c r="A241" s="64" t="s">
        <v>435</v>
      </c>
      <c r="B241" s="66">
        <v>232239</v>
      </c>
      <c r="C241" s="66">
        <v>199087</v>
      </c>
      <c r="D241" s="67">
        <v>0.167</v>
      </c>
    </row>
    <row r="242" spans="1:4" ht="12.75" customHeight="1">
      <c r="A242" s="64" t="s">
        <v>436</v>
      </c>
      <c r="B242" s="66">
        <v>231740</v>
      </c>
      <c r="C242" s="66">
        <v>200436</v>
      </c>
      <c r="D242" s="67">
        <v>0.156</v>
      </c>
    </row>
    <row r="243" spans="1:4" ht="12.75" customHeight="1">
      <c r="A243" s="64" t="s">
        <v>437</v>
      </c>
      <c r="B243" s="66">
        <v>230105</v>
      </c>
      <c r="C243" s="66">
        <v>195698</v>
      </c>
      <c r="D243" s="67">
        <v>0.176</v>
      </c>
    </row>
    <row r="244" spans="1:4" ht="12.75" customHeight="1">
      <c r="A244" s="64" t="s">
        <v>438</v>
      </c>
      <c r="B244" s="66">
        <v>226304</v>
      </c>
      <c r="C244" s="66">
        <v>187867</v>
      </c>
      <c r="D244" s="67">
        <v>0.205</v>
      </c>
    </row>
    <row r="245" spans="1:4" ht="12.75" customHeight="1">
      <c r="A245" s="64" t="s">
        <v>439</v>
      </c>
      <c r="B245" s="66">
        <v>225045</v>
      </c>
      <c r="C245" s="66">
        <v>192481</v>
      </c>
      <c r="D245" s="67">
        <v>0.169</v>
      </c>
    </row>
    <row r="246" spans="1:4" ht="12.75" customHeight="1">
      <c r="A246" s="64" t="s">
        <v>440</v>
      </c>
      <c r="B246" s="66">
        <v>224491</v>
      </c>
      <c r="C246" s="66">
        <v>197291</v>
      </c>
      <c r="D246" s="67">
        <v>0.138</v>
      </c>
    </row>
    <row r="247" spans="1:4" ht="12.75" customHeight="1">
      <c r="A247" s="64" t="s">
        <v>441</v>
      </c>
      <c r="B247" s="66">
        <v>223008</v>
      </c>
      <c r="C247" s="66">
        <v>185191</v>
      </c>
      <c r="D247" s="67">
        <v>0.204</v>
      </c>
    </row>
    <row r="248" spans="1:4" ht="12.75" customHeight="1">
      <c r="A248" s="64" t="s">
        <v>442</v>
      </c>
      <c r="B248" s="66">
        <v>220548</v>
      </c>
      <c r="C248" s="66">
        <v>177578</v>
      </c>
      <c r="D248" s="67">
        <v>0.242</v>
      </c>
    </row>
    <row r="249" spans="1:4" ht="12.75" customHeight="1">
      <c r="A249" s="64" t="s">
        <v>443</v>
      </c>
      <c r="B249" s="66">
        <v>220500</v>
      </c>
      <c r="C249" s="66">
        <v>195744</v>
      </c>
      <c r="D249" s="67">
        <v>0.126</v>
      </c>
    </row>
    <row r="250" spans="1:4" ht="12.75" customHeight="1">
      <c r="A250" s="64" t="s">
        <v>444</v>
      </c>
      <c r="B250" s="66">
        <v>220062</v>
      </c>
      <c r="C250" s="66">
        <v>193250</v>
      </c>
      <c r="D250" s="67">
        <v>0.139</v>
      </c>
    </row>
    <row r="251" spans="1:4" ht="12.75" customHeight="1">
      <c r="A251" s="64" t="s">
        <v>445</v>
      </c>
      <c r="B251" s="66">
        <v>219862</v>
      </c>
      <c r="C251" s="66">
        <v>191893</v>
      </c>
      <c r="D251" s="67">
        <v>0.146</v>
      </c>
    </row>
    <row r="252" spans="1:4" ht="12.75" customHeight="1">
      <c r="A252" s="64" t="s">
        <v>446</v>
      </c>
      <c r="B252" s="66">
        <v>219670</v>
      </c>
      <c r="C252" s="66">
        <v>182037</v>
      </c>
      <c r="D252" s="67">
        <v>0.207</v>
      </c>
    </row>
    <row r="253" spans="1:4" ht="12.75" customHeight="1">
      <c r="A253" s="64" t="s">
        <v>447</v>
      </c>
      <c r="B253" s="66">
        <v>219538</v>
      </c>
      <c r="C253" s="66">
        <v>193959</v>
      </c>
      <c r="D253" s="67">
        <v>0.132</v>
      </c>
    </row>
    <row r="254" spans="1:4" ht="12.75" customHeight="1">
      <c r="A254" s="64" t="s">
        <v>448</v>
      </c>
      <c r="B254" s="66">
        <v>216214</v>
      </c>
      <c r="C254" s="66">
        <v>185363</v>
      </c>
      <c r="D254" s="67">
        <v>0.166</v>
      </c>
    </row>
    <row r="255" spans="1:4" ht="12.75" customHeight="1">
      <c r="A255" s="64" t="s">
        <v>449</v>
      </c>
      <c r="B255" s="66">
        <v>216171</v>
      </c>
      <c r="C255" s="66">
        <v>190117</v>
      </c>
      <c r="D255" s="67">
        <v>0.137</v>
      </c>
    </row>
    <row r="256" spans="1:4" ht="12.75" customHeight="1">
      <c r="A256" s="64" t="s">
        <v>450</v>
      </c>
      <c r="B256" s="66">
        <v>214771</v>
      </c>
      <c r="C256" s="66">
        <v>184657</v>
      </c>
      <c r="D256" s="67">
        <v>0.163</v>
      </c>
    </row>
    <row r="257" spans="1:4" ht="12.75" customHeight="1">
      <c r="A257" s="64" t="s">
        <v>451</v>
      </c>
      <c r="B257" s="66">
        <v>207301</v>
      </c>
      <c r="C257" s="66">
        <v>173362</v>
      </c>
      <c r="D257" s="67">
        <v>0.196</v>
      </c>
    </row>
    <row r="258" spans="1:4" ht="12.75" customHeight="1">
      <c r="A258" s="64" t="s">
        <v>452</v>
      </c>
      <c r="B258" s="66">
        <v>206976</v>
      </c>
      <c r="C258" s="66">
        <v>179984</v>
      </c>
      <c r="D258" s="67">
        <v>0.15</v>
      </c>
    </row>
    <row r="259" spans="1:4" ht="12.75" customHeight="1">
      <c r="A259" s="64" t="s">
        <v>453</v>
      </c>
      <c r="B259" s="66">
        <v>205850</v>
      </c>
      <c r="C259" s="66">
        <v>176190</v>
      </c>
      <c r="D259" s="67">
        <v>0.168</v>
      </c>
    </row>
    <row r="260" spans="1:4" ht="12.75" customHeight="1">
      <c r="A260" s="64" t="s">
        <v>454</v>
      </c>
      <c r="B260" s="66">
        <v>205260</v>
      </c>
      <c r="C260" s="66">
        <v>152962</v>
      </c>
      <c r="D260" s="67">
        <v>0.342</v>
      </c>
    </row>
    <row r="261" spans="1:4" ht="12.75" customHeight="1">
      <c r="A261" s="64" t="s">
        <v>455</v>
      </c>
      <c r="B261" s="66">
        <v>203895</v>
      </c>
      <c r="C261" s="66">
        <v>173932</v>
      </c>
      <c r="D261" s="67">
        <v>0.172</v>
      </c>
    </row>
    <row r="262" spans="1:4" ht="12.75" customHeight="1">
      <c r="A262" s="64" t="s">
        <v>456</v>
      </c>
      <c r="B262" s="66">
        <v>203457</v>
      </c>
      <c r="C262" s="66">
        <v>174154</v>
      </c>
      <c r="D262" s="67">
        <v>0.168</v>
      </c>
    </row>
    <row r="263" spans="1:4" ht="12.75" customHeight="1">
      <c r="A263" s="64" t="s">
        <v>457</v>
      </c>
      <c r="B263" s="66">
        <v>201688</v>
      </c>
      <c r="C263" s="66">
        <v>173986</v>
      </c>
      <c r="D263" s="67">
        <v>0.159</v>
      </c>
    </row>
    <row r="264" spans="1:4" ht="12.75" customHeight="1">
      <c r="A264" s="64" t="s">
        <v>458</v>
      </c>
      <c r="B264" s="66">
        <v>198995</v>
      </c>
      <c r="C264" s="66">
        <v>176797</v>
      </c>
      <c r="D264" s="67">
        <v>0.126</v>
      </c>
    </row>
    <row r="265" spans="1:4" ht="12.75" customHeight="1">
      <c r="A265" s="64" t="s">
        <v>459</v>
      </c>
      <c r="B265" s="66">
        <v>198062</v>
      </c>
      <c r="C265" s="66">
        <v>169655</v>
      </c>
      <c r="D265" s="67">
        <v>0.167</v>
      </c>
    </row>
    <row r="266" spans="1:4" ht="12.75" customHeight="1">
      <c r="A266" s="64" t="s">
        <v>460</v>
      </c>
      <c r="B266" s="66">
        <v>197742</v>
      </c>
      <c r="C266" s="66">
        <v>168398</v>
      </c>
      <c r="D266" s="67">
        <v>0.174</v>
      </c>
    </row>
    <row r="267" spans="1:4" ht="12.75" customHeight="1">
      <c r="A267" s="64" t="s">
        <v>461</v>
      </c>
      <c r="B267" s="66">
        <v>193556</v>
      </c>
      <c r="C267" s="66">
        <v>169065</v>
      </c>
      <c r="D267" s="67">
        <v>0.145</v>
      </c>
    </row>
    <row r="268" spans="1:4" ht="12.75" customHeight="1">
      <c r="A268" s="64" t="s">
        <v>462</v>
      </c>
      <c r="B268" s="66">
        <v>192973</v>
      </c>
      <c r="C268" s="66">
        <v>166852</v>
      </c>
      <c r="D268" s="67">
        <v>0.157</v>
      </c>
    </row>
    <row r="269" spans="1:4" ht="12.75" customHeight="1">
      <c r="A269" s="64" t="s">
        <v>463</v>
      </c>
      <c r="B269" s="66">
        <v>192934</v>
      </c>
      <c r="C269" s="66">
        <v>164597</v>
      </c>
      <c r="D269" s="67">
        <v>0.172</v>
      </c>
    </row>
    <row r="270" spans="1:4" ht="12.75" customHeight="1">
      <c r="A270" s="64" t="s">
        <v>464</v>
      </c>
      <c r="B270" s="66">
        <v>192755</v>
      </c>
      <c r="C270" s="66">
        <v>168088</v>
      </c>
      <c r="D270" s="67">
        <v>0.147</v>
      </c>
    </row>
    <row r="271" spans="1:4" ht="12.75" customHeight="1">
      <c r="A271" s="64" t="s">
        <v>465</v>
      </c>
      <c r="B271" s="66">
        <v>192286</v>
      </c>
      <c r="C271" s="66">
        <v>172055</v>
      </c>
      <c r="D271" s="67">
        <v>0.118</v>
      </c>
    </row>
    <row r="272" spans="1:4" ht="12.75" customHeight="1">
      <c r="A272" s="64" t="s">
        <v>466</v>
      </c>
      <c r="B272" s="66">
        <v>192182</v>
      </c>
      <c r="C272" s="66">
        <v>159678</v>
      </c>
      <c r="D272" s="67">
        <v>0.204</v>
      </c>
    </row>
    <row r="273" spans="1:4" ht="12.75" customHeight="1">
      <c r="A273" s="64" t="s">
        <v>467</v>
      </c>
      <c r="B273" s="66">
        <v>191284</v>
      </c>
      <c r="C273" s="66">
        <v>165809</v>
      </c>
      <c r="D273" s="67">
        <v>0.154</v>
      </c>
    </row>
    <row r="274" spans="1:4" ht="12.75" customHeight="1">
      <c r="A274" s="64" t="s">
        <v>468</v>
      </c>
      <c r="B274" s="66">
        <v>190471</v>
      </c>
      <c r="C274" s="66">
        <v>171101</v>
      </c>
      <c r="D274" s="67">
        <v>0.113</v>
      </c>
    </row>
    <row r="275" spans="1:4" ht="12.75" customHeight="1">
      <c r="A275" s="64" t="s">
        <v>469</v>
      </c>
      <c r="B275" s="66">
        <v>190212</v>
      </c>
      <c r="C275" s="66">
        <v>168605</v>
      </c>
      <c r="D275" s="67">
        <v>0.128</v>
      </c>
    </row>
    <row r="276" spans="1:4" ht="12.75" customHeight="1">
      <c r="A276" s="64" t="s">
        <v>470</v>
      </c>
      <c r="B276" s="66">
        <v>189836</v>
      </c>
      <c r="C276" s="66">
        <v>158418</v>
      </c>
      <c r="D276" s="67">
        <v>0.198</v>
      </c>
    </row>
    <row r="277" spans="1:4" ht="12.75" customHeight="1">
      <c r="A277" s="64" t="s">
        <v>471</v>
      </c>
      <c r="B277" s="66">
        <v>189337</v>
      </c>
      <c r="C277" s="66">
        <v>161301</v>
      </c>
      <c r="D277" s="67">
        <v>0.174</v>
      </c>
    </row>
    <row r="278" spans="1:4" ht="12.75" customHeight="1">
      <c r="A278" s="64" t="s">
        <v>472</v>
      </c>
      <c r="B278" s="66">
        <v>188675</v>
      </c>
      <c r="C278" s="66">
        <v>169602</v>
      </c>
      <c r="D278" s="67">
        <v>0.112</v>
      </c>
    </row>
    <row r="279" spans="1:4" ht="12.75" customHeight="1">
      <c r="A279" s="64" t="s">
        <v>473</v>
      </c>
      <c r="B279" s="66">
        <v>186464</v>
      </c>
      <c r="C279" s="66">
        <v>152225</v>
      </c>
      <c r="D279" s="67">
        <v>0.225</v>
      </c>
    </row>
    <row r="280" spans="1:4" ht="12.75" customHeight="1">
      <c r="A280" s="64" t="s">
        <v>474</v>
      </c>
      <c r="B280" s="66">
        <v>183920</v>
      </c>
      <c r="C280" s="66">
        <v>137989</v>
      </c>
      <c r="D280" s="67">
        <v>0.333</v>
      </c>
    </row>
    <row r="281" spans="1:4" ht="12.75" customHeight="1">
      <c r="A281" s="64" t="s">
        <v>475</v>
      </c>
      <c r="B281" s="66">
        <v>183751</v>
      </c>
      <c r="C281" s="66">
        <v>155642</v>
      </c>
      <c r="D281" s="67">
        <v>0.181</v>
      </c>
    </row>
    <row r="282" spans="1:4" ht="12.75" customHeight="1">
      <c r="A282" s="64" t="s">
        <v>476</v>
      </c>
      <c r="B282" s="66">
        <v>183546</v>
      </c>
      <c r="C282" s="66">
        <v>162820</v>
      </c>
      <c r="D282" s="67">
        <v>0.127</v>
      </c>
    </row>
    <row r="283" spans="1:4" ht="12.75" customHeight="1">
      <c r="A283" s="64" t="s">
        <v>477</v>
      </c>
      <c r="B283" s="66">
        <v>182248</v>
      </c>
      <c r="C283" s="66">
        <v>153149</v>
      </c>
      <c r="D283" s="67">
        <v>0.19</v>
      </c>
    </row>
    <row r="284" spans="1:4" ht="12.75" customHeight="1">
      <c r="A284" s="64" t="s">
        <v>478</v>
      </c>
      <c r="B284" s="66">
        <v>181723</v>
      </c>
      <c r="C284" s="66">
        <v>164822</v>
      </c>
      <c r="D284" s="67">
        <v>0.103</v>
      </c>
    </row>
    <row r="285" spans="1:4" ht="12.75" customHeight="1">
      <c r="A285" s="64" t="s">
        <v>479</v>
      </c>
      <c r="B285" s="66">
        <v>181530</v>
      </c>
      <c r="C285" s="66">
        <v>157757</v>
      </c>
      <c r="D285" s="67">
        <v>0.151</v>
      </c>
    </row>
    <row r="286" spans="1:4" ht="12.75" customHeight="1">
      <c r="A286" s="64" t="s">
        <v>480</v>
      </c>
      <c r="B286" s="66">
        <v>181041</v>
      </c>
      <c r="C286" s="66">
        <v>149335</v>
      </c>
      <c r="D286" s="67">
        <v>0.212</v>
      </c>
    </row>
    <row r="287" spans="1:4" ht="12.75" customHeight="1">
      <c r="A287" s="64" t="s">
        <v>481</v>
      </c>
      <c r="B287" s="66">
        <v>179534</v>
      </c>
      <c r="C287" s="66">
        <v>156231</v>
      </c>
      <c r="D287" s="67">
        <v>0.149</v>
      </c>
    </row>
    <row r="288" spans="1:4" ht="12.75" customHeight="1">
      <c r="A288" s="64" t="s">
        <v>482</v>
      </c>
      <c r="B288" s="66">
        <v>177962</v>
      </c>
      <c r="C288" s="66">
        <v>154478</v>
      </c>
      <c r="D288" s="67">
        <v>0.152</v>
      </c>
    </row>
    <row r="289" spans="1:4" ht="12.75" customHeight="1">
      <c r="A289" s="64" t="s">
        <v>483</v>
      </c>
      <c r="B289" s="66">
        <v>177844</v>
      </c>
      <c r="C289" s="66">
        <v>153009</v>
      </c>
      <c r="D289" s="67">
        <v>0.162</v>
      </c>
    </row>
    <row r="290" spans="1:4" ht="12.75" customHeight="1">
      <c r="A290" s="64" t="s">
        <v>484</v>
      </c>
      <c r="B290" s="66">
        <v>175683</v>
      </c>
      <c r="C290" s="66">
        <v>144680</v>
      </c>
      <c r="D290" s="67">
        <v>0.214</v>
      </c>
    </row>
    <row r="291" spans="1:4" ht="12.75" customHeight="1">
      <c r="A291" s="64" t="s">
        <v>485</v>
      </c>
      <c r="B291" s="66">
        <v>175022</v>
      </c>
      <c r="C291" s="66">
        <v>155072</v>
      </c>
      <c r="D291" s="67">
        <v>0.129</v>
      </c>
    </row>
    <row r="292" spans="1:4" ht="12.75" customHeight="1">
      <c r="A292" s="64" t="s">
        <v>486</v>
      </c>
      <c r="B292" s="66">
        <v>174992</v>
      </c>
      <c r="C292" s="66">
        <v>152005</v>
      </c>
      <c r="D292" s="67">
        <v>0.151</v>
      </c>
    </row>
    <row r="293" spans="1:4" ht="12.75" customHeight="1">
      <c r="A293" s="64" t="s">
        <v>487</v>
      </c>
      <c r="B293" s="66">
        <v>174670</v>
      </c>
      <c r="C293" s="66">
        <v>143625</v>
      </c>
      <c r="D293" s="67">
        <v>0.216</v>
      </c>
    </row>
    <row r="294" spans="1:4" ht="12.75" customHeight="1">
      <c r="A294" s="64" t="s">
        <v>488</v>
      </c>
      <c r="B294" s="66">
        <v>174319</v>
      </c>
      <c r="C294" s="66">
        <v>148560</v>
      </c>
      <c r="D294" s="67">
        <v>0.173</v>
      </c>
    </row>
    <row r="295" spans="1:4" ht="12.75" customHeight="1">
      <c r="A295" s="64" t="s">
        <v>489</v>
      </c>
      <c r="B295" s="66">
        <v>172960</v>
      </c>
      <c r="C295" s="66">
        <v>152285</v>
      </c>
      <c r="D295" s="67">
        <v>0.136</v>
      </c>
    </row>
    <row r="296" spans="1:4" ht="12.75" customHeight="1">
      <c r="A296" s="64" t="s">
        <v>490</v>
      </c>
      <c r="B296" s="66">
        <v>172198</v>
      </c>
      <c r="C296" s="66">
        <v>152340</v>
      </c>
      <c r="D296" s="67">
        <v>0.13</v>
      </c>
    </row>
    <row r="297" spans="1:4" ht="12.75" customHeight="1">
      <c r="A297" s="64" t="s">
        <v>491</v>
      </c>
      <c r="B297" s="66">
        <v>168795</v>
      </c>
      <c r="C297" s="66">
        <v>143115</v>
      </c>
      <c r="D297" s="67">
        <v>0.179</v>
      </c>
    </row>
    <row r="298" spans="1:4" ht="12.75" customHeight="1">
      <c r="A298" s="64" t="s">
        <v>492</v>
      </c>
      <c r="B298" s="66">
        <v>168090</v>
      </c>
      <c r="C298" s="66">
        <v>131850</v>
      </c>
      <c r="D298" s="67">
        <v>0.275</v>
      </c>
    </row>
    <row r="299" spans="1:4" ht="12.75" customHeight="1">
      <c r="A299" s="64" t="s">
        <v>493</v>
      </c>
      <c r="B299" s="66">
        <v>168020</v>
      </c>
      <c r="C299" s="66">
        <v>147458</v>
      </c>
      <c r="D299" s="67">
        <v>0.139</v>
      </c>
    </row>
    <row r="300" spans="1:4" ht="12.75" customHeight="1">
      <c r="A300" s="64" t="s">
        <v>494</v>
      </c>
      <c r="B300" s="66">
        <v>167585</v>
      </c>
      <c r="C300" s="66">
        <v>149121</v>
      </c>
      <c r="D300" s="67">
        <v>0.124</v>
      </c>
    </row>
    <row r="301" spans="1:4" ht="12.75" customHeight="1">
      <c r="A301" s="64" t="s">
        <v>495</v>
      </c>
      <c r="B301" s="66">
        <v>163474</v>
      </c>
      <c r="C301" s="66">
        <v>123991</v>
      </c>
      <c r="D301" s="67">
        <v>0.318</v>
      </c>
    </row>
    <row r="302" spans="1:4" ht="12.75" customHeight="1">
      <c r="A302" s="64" t="s">
        <v>496</v>
      </c>
      <c r="B302" s="66">
        <v>162671</v>
      </c>
      <c r="C302" s="66">
        <v>135305</v>
      </c>
      <c r="D302" s="67">
        <v>0.202</v>
      </c>
    </row>
    <row r="303" spans="1:4" ht="12.75" customHeight="1">
      <c r="A303" s="64" t="s">
        <v>497</v>
      </c>
      <c r="B303" s="66">
        <v>162603</v>
      </c>
      <c r="C303" s="66">
        <v>144030</v>
      </c>
      <c r="D303" s="67">
        <v>0.129</v>
      </c>
    </row>
    <row r="304" spans="1:4" ht="12.75" customHeight="1">
      <c r="A304" s="64" t="s">
        <v>498</v>
      </c>
      <c r="B304" s="66">
        <v>162526</v>
      </c>
      <c r="C304" s="66">
        <v>143433</v>
      </c>
      <c r="D304" s="67">
        <v>0.133</v>
      </c>
    </row>
    <row r="305" spans="1:7" ht="12.75" customHeight="1">
      <c r="A305" s="64" t="s">
        <v>499</v>
      </c>
      <c r="B305" s="66">
        <v>162191</v>
      </c>
      <c r="C305" s="66">
        <v>138094</v>
      </c>
      <c r="D305" s="67">
        <v>0.174</v>
      </c>
      <c r="F305" s="69">
        <f>SUM(B206:B305)</f>
        <v>21908909</v>
      </c>
      <c r="G305" s="69">
        <f>SUM(C206:C305)</f>
        <v>18647425</v>
      </c>
    </row>
    <row r="306" spans="1:4" ht="12.75" customHeight="1">
      <c r="A306" s="64" t="s">
        <v>500</v>
      </c>
      <c r="B306" s="66">
        <v>161250</v>
      </c>
      <c r="C306" s="66">
        <v>142414</v>
      </c>
      <c r="D306" s="67">
        <v>0.132</v>
      </c>
    </row>
    <row r="307" spans="1:4" ht="12.75" customHeight="1">
      <c r="A307" s="64" t="s">
        <v>501</v>
      </c>
      <c r="B307" s="66">
        <v>158414</v>
      </c>
      <c r="C307" s="66">
        <v>135552</v>
      </c>
      <c r="D307" s="67">
        <v>0.169</v>
      </c>
    </row>
    <row r="308" spans="1:4" ht="12.75" customHeight="1">
      <c r="A308" s="64" t="s">
        <v>502</v>
      </c>
      <c r="B308" s="66">
        <v>158385</v>
      </c>
      <c r="C308" s="66">
        <v>136129</v>
      </c>
      <c r="D308" s="67">
        <v>0.163</v>
      </c>
    </row>
    <row r="309" spans="1:4" ht="12.75" customHeight="1">
      <c r="A309" s="64" t="s">
        <v>503</v>
      </c>
      <c r="B309" s="66">
        <v>155601</v>
      </c>
      <c r="C309" s="66">
        <v>142854</v>
      </c>
      <c r="D309" s="67">
        <v>0.089</v>
      </c>
    </row>
    <row r="310" spans="1:4" ht="12.75" customHeight="1">
      <c r="A310" s="64" t="s">
        <v>504</v>
      </c>
      <c r="B310" s="66">
        <v>155564</v>
      </c>
      <c r="C310" s="66">
        <v>130454</v>
      </c>
      <c r="D310" s="67">
        <v>0.192</v>
      </c>
    </row>
    <row r="311" spans="1:4" ht="12.75" customHeight="1">
      <c r="A311" s="64" t="s">
        <v>505</v>
      </c>
      <c r="B311" s="66">
        <v>154340</v>
      </c>
      <c r="C311" s="66">
        <v>135887</v>
      </c>
      <c r="D311" s="67">
        <v>0.136</v>
      </c>
    </row>
    <row r="312" spans="1:4" ht="12.75" customHeight="1">
      <c r="A312" s="64" t="s">
        <v>506</v>
      </c>
      <c r="B312" s="66">
        <v>153699</v>
      </c>
      <c r="C312" s="66">
        <v>128896</v>
      </c>
      <c r="D312" s="67">
        <v>0.192</v>
      </c>
    </row>
    <row r="313" spans="1:4" ht="12.75" customHeight="1">
      <c r="A313" s="64" t="s">
        <v>507</v>
      </c>
      <c r="B313" s="66">
        <v>152148</v>
      </c>
      <c r="C313" s="66">
        <v>131549</v>
      </c>
      <c r="D313" s="67">
        <v>0.157</v>
      </c>
    </row>
    <row r="314" spans="1:4" ht="12.75" customHeight="1">
      <c r="A314" s="64" t="s">
        <v>508</v>
      </c>
      <c r="B314" s="66">
        <v>150311</v>
      </c>
      <c r="C314" s="66">
        <v>121494</v>
      </c>
      <c r="D314" s="67">
        <v>0.237</v>
      </c>
    </row>
    <row r="315" spans="1:4" ht="12.75" customHeight="1">
      <c r="A315" s="64" t="s">
        <v>509</v>
      </c>
      <c r="B315" s="66">
        <v>150209</v>
      </c>
      <c r="C315" s="66">
        <v>126188</v>
      </c>
      <c r="D315" s="67">
        <v>0.19</v>
      </c>
    </row>
    <row r="316" spans="1:4" ht="12.75" customHeight="1">
      <c r="A316" s="64" t="s">
        <v>510</v>
      </c>
      <c r="B316" s="66">
        <v>149174</v>
      </c>
      <c r="C316" s="66">
        <v>127333</v>
      </c>
      <c r="D316" s="67">
        <v>0.172</v>
      </c>
    </row>
    <row r="317" spans="1:4" ht="12.75" customHeight="1">
      <c r="A317" s="64" t="s">
        <v>511</v>
      </c>
      <c r="B317" s="66">
        <v>149121</v>
      </c>
      <c r="C317" s="66">
        <v>128188</v>
      </c>
      <c r="D317" s="67">
        <v>0.163</v>
      </c>
    </row>
    <row r="318" spans="1:4" ht="12.75" customHeight="1">
      <c r="A318" s="64" t="s">
        <v>512</v>
      </c>
      <c r="B318" s="66">
        <v>147174</v>
      </c>
      <c r="C318" s="66">
        <v>105306</v>
      </c>
      <c r="D318" s="67">
        <v>0.398</v>
      </c>
    </row>
    <row r="319" spans="1:4" ht="12.75" customHeight="1">
      <c r="A319" s="64" t="s">
        <v>513</v>
      </c>
      <c r="B319" s="66">
        <v>145263</v>
      </c>
      <c r="C319" s="66">
        <v>132495</v>
      </c>
      <c r="D319" s="67">
        <v>0.096</v>
      </c>
    </row>
    <row r="320" spans="1:4" ht="12.75" customHeight="1">
      <c r="A320" s="64" t="s">
        <v>514</v>
      </c>
      <c r="B320" s="66">
        <v>144743</v>
      </c>
      <c r="C320" s="66">
        <v>120222</v>
      </c>
      <c r="D320" s="67">
        <v>0.204</v>
      </c>
    </row>
    <row r="321" spans="1:4" ht="12.75" customHeight="1">
      <c r="A321" s="64" t="s">
        <v>515</v>
      </c>
      <c r="B321" s="66">
        <v>144446</v>
      </c>
      <c r="C321" s="66">
        <v>125485</v>
      </c>
      <c r="D321" s="67">
        <v>0.151</v>
      </c>
    </row>
    <row r="322" spans="1:4" ht="12.75" customHeight="1">
      <c r="A322" s="64" t="s">
        <v>516</v>
      </c>
      <c r="B322" s="66">
        <v>142634</v>
      </c>
      <c r="C322" s="66">
        <v>130451</v>
      </c>
      <c r="D322" s="67">
        <v>0.093</v>
      </c>
    </row>
    <row r="323" spans="1:4" ht="12.75" customHeight="1">
      <c r="A323" s="64" t="s">
        <v>517</v>
      </c>
      <c r="B323" s="66">
        <v>142508</v>
      </c>
      <c r="C323" s="66">
        <v>109065</v>
      </c>
      <c r="D323" s="67">
        <v>0.307</v>
      </c>
    </row>
    <row r="324" spans="1:4" ht="12.75" customHeight="1">
      <c r="A324" s="64" t="s">
        <v>518</v>
      </c>
      <c r="B324" s="66">
        <v>142375</v>
      </c>
      <c r="C324" s="66">
        <v>125919</v>
      </c>
      <c r="D324" s="67">
        <v>0.131</v>
      </c>
    </row>
    <row r="325" spans="1:4" ht="12.75" customHeight="1">
      <c r="A325" s="64" t="s">
        <v>519</v>
      </c>
      <c r="B325" s="66">
        <v>140766</v>
      </c>
      <c r="C325" s="66">
        <v>124020</v>
      </c>
      <c r="D325" s="67">
        <v>0.135</v>
      </c>
    </row>
    <row r="326" spans="1:4" ht="12.75" customHeight="1">
      <c r="A326" s="64" t="s">
        <v>520</v>
      </c>
      <c r="B326" s="66">
        <v>139910</v>
      </c>
      <c r="C326" s="66">
        <v>122033</v>
      </c>
      <c r="D326" s="67">
        <v>0.146</v>
      </c>
    </row>
    <row r="327" spans="1:4" ht="12.75" customHeight="1">
      <c r="A327" s="64" t="s">
        <v>521</v>
      </c>
      <c r="B327" s="66">
        <v>139700</v>
      </c>
      <c r="C327" s="66">
        <v>121922</v>
      </c>
      <c r="D327" s="67">
        <v>0.146</v>
      </c>
    </row>
    <row r="328" spans="1:4" ht="12.75" customHeight="1">
      <c r="A328" s="64" t="s">
        <v>522</v>
      </c>
      <c r="B328" s="66">
        <v>137556</v>
      </c>
      <c r="C328" s="66">
        <v>124428</v>
      </c>
      <c r="D328" s="67">
        <v>0.106</v>
      </c>
    </row>
    <row r="329" spans="1:4" ht="12.75" customHeight="1">
      <c r="A329" s="64" t="s">
        <v>523</v>
      </c>
      <c r="B329" s="66">
        <v>135616</v>
      </c>
      <c r="C329" s="66">
        <v>123176</v>
      </c>
      <c r="D329" s="67">
        <v>0.101</v>
      </c>
    </row>
    <row r="330" spans="1:4" ht="12.75" customHeight="1">
      <c r="A330" s="64" t="s">
        <v>524</v>
      </c>
      <c r="B330" s="66">
        <v>135425</v>
      </c>
      <c r="C330" s="66">
        <v>114243</v>
      </c>
      <c r="D330" s="67">
        <v>0.185</v>
      </c>
    </row>
    <row r="331" spans="1:4" ht="12.75" customHeight="1">
      <c r="A331" s="64" t="s">
        <v>525</v>
      </c>
      <c r="B331" s="66">
        <v>135068</v>
      </c>
      <c r="C331" s="66">
        <v>114011</v>
      </c>
      <c r="D331" s="67">
        <v>0.185</v>
      </c>
    </row>
    <row r="332" spans="1:4" ht="12.75" customHeight="1">
      <c r="A332" s="64" t="s">
        <v>526</v>
      </c>
      <c r="B332" s="66">
        <v>133971</v>
      </c>
      <c r="C332" s="66">
        <v>113767</v>
      </c>
      <c r="D332" s="67">
        <v>0.178</v>
      </c>
    </row>
    <row r="333" spans="1:4" ht="12.75" customHeight="1">
      <c r="A333" s="64" t="s">
        <v>527</v>
      </c>
      <c r="B333" s="66">
        <v>132102</v>
      </c>
      <c r="C333" s="66">
        <v>110081</v>
      </c>
      <c r="D333" s="67">
        <v>0.2</v>
      </c>
    </row>
    <row r="334" spans="1:4" ht="12.75" customHeight="1">
      <c r="A334" s="64" t="s">
        <v>528</v>
      </c>
      <c r="B334" s="66">
        <v>131825</v>
      </c>
      <c r="C334" s="66">
        <v>112225</v>
      </c>
      <c r="D334" s="67">
        <v>0.175</v>
      </c>
    </row>
    <row r="335" spans="1:4" ht="12.75" customHeight="1">
      <c r="A335" s="64" t="s">
        <v>529</v>
      </c>
      <c r="B335" s="66">
        <v>131569</v>
      </c>
      <c r="C335" s="66">
        <v>115949</v>
      </c>
      <c r="D335" s="67">
        <v>0.135</v>
      </c>
    </row>
    <row r="336" spans="1:4" ht="12.75" customHeight="1">
      <c r="A336" s="64" t="s">
        <v>530</v>
      </c>
      <c r="B336" s="66">
        <v>130544</v>
      </c>
      <c r="C336" s="66">
        <v>110319</v>
      </c>
      <c r="D336" s="67">
        <v>0.183</v>
      </c>
    </row>
    <row r="337" spans="1:4" ht="12.75" customHeight="1">
      <c r="A337" s="64" t="s">
        <v>531</v>
      </c>
      <c r="B337" s="66">
        <v>129123</v>
      </c>
      <c r="C337" s="66">
        <v>110764</v>
      </c>
      <c r="D337" s="67">
        <v>0.166</v>
      </c>
    </row>
    <row r="338" spans="1:4" ht="12.75" customHeight="1">
      <c r="A338" s="64" t="s">
        <v>532</v>
      </c>
      <c r="B338" s="66">
        <v>127348</v>
      </c>
      <c r="C338" s="66">
        <v>113398</v>
      </c>
      <c r="D338" s="67">
        <v>0.123</v>
      </c>
    </row>
    <row r="339" spans="1:4" ht="12.75" customHeight="1">
      <c r="A339" s="64" t="s">
        <v>533</v>
      </c>
      <c r="B339" s="66">
        <v>126965</v>
      </c>
      <c r="C339" s="66">
        <v>109435</v>
      </c>
      <c r="D339" s="67">
        <v>0.16</v>
      </c>
    </row>
    <row r="340" spans="1:4" ht="12.75" customHeight="1">
      <c r="A340" s="64" t="s">
        <v>534</v>
      </c>
      <c r="B340" s="66">
        <v>126551</v>
      </c>
      <c r="C340" s="66">
        <v>108259</v>
      </c>
      <c r="D340" s="67">
        <v>0.169</v>
      </c>
    </row>
    <row r="341" spans="1:4" ht="12.75" customHeight="1">
      <c r="A341" s="64" t="s">
        <v>535</v>
      </c>
      <c r="B341" s="66">
        <v>125950</v>
      </c>
      <c r="C341" s="66">
        <v>110929</v>
      </c>
      <c r="D341" s="67">
        <v>0.135</v>
      </c>
    </row>
    <row r="342" spans="1:4" ht="12.75" customHeight="1">
      <c r="A342" s="64" t="s">
        <v>536</v>
      </c>
      <c r="B342" s="66">
        <v>124915</v>
      </c>
      <c r="C342" s="66">
        <v>108089</v>
      </c>
      <c r="D342" s="67">
        <v>0.156</v>
      </c>
    </row>
    <row r="343" spans="1:4" ht="12.75" customHeight="1">
      <c r="A343" s="64" t="s">
        <v>537</v>
      </c>
      <c r="B343" s="66">
        <v>123528</v>
      </c>
      <c r="C343" s="66">
        <v>105588</v>
      </c>
      <c r="D343" s="67">
        <v>0.17</v>
      </c>
    </row>
    <row r="344" spans="1:4" ht="12.75" customHeight="1">
      <c r="A344" s="64" t="s">
        <v>538</v>
      </c>
      <c r="B344" s="66">
        <v>122259</v>
      </c>
      <c r="C344" s="66">
        <v>108409</v>
      </c>
      <c r="D344" s="67">
        <v>0.128</v>
      </c>
    </row>
    <row r="345" spans="1:4" ht="12.75" customHeight="1">
      <c r="A345" s="64" t="s">
        <v>539</v>
      </c>
      <c r="B345" s="66">
        <v>122032</v>
      </c>
      <c r="C345" s="66">
        <v>107820</v>
      </c>
      <c r="D345" s="67">
        <v>0.132</v>
      </c>
    </row>
    <row r="346" spans="1:4" ht="12.75" customHeight="1">
      <c r="A346" s="64" t="s">
        <v>540</v>
      </c>
      <c r="B346" s="66">
        <v>121931</v>
      </c>
      <c r="C346" s="66">
        <v>101815</v>
      </c>
      <c r="D346" s="67">
        <v>0.198</v>
      </c>
    </row>
    <row r="347" spans="1:4" ht="12.75" customHeight="1">
      <c r="A347" s="64" t="s">
        <v>541</v>
      </c>
      <c r="B347" s="66">
        <v>121320</v>
      </c>
      <c r="C347" s="66">
        <v>108787</v>
      </c>
      <c r="D347" s="67">
        <v>0.115</v>
      </c>
    </row>
    <row r="348" spans="1:4" ht="12.75" customHeight="1">
      <c r="A348" s="64" t="s">
        <v>542</v>
      </c>
      <c r="B348" s="66">
        <v>121076</v>
      </c>
      <c r="C348" s="66">
        <v>105789</v>
      </c>
      <c r="D348" s="67">
        <v>0.145</v>
      </c>
    </row>
    <row r="349" spans="1:4" ht="12.75" customHeight="1">
      <c r="A349" s="64" t="s">
        <v>543</v>
      </c>
      <c r="B349" s="66">
        <v>120073</v>
      </c>
      <c r="C349" s="66">
        <v>104039</v>
      </c>
      <c r="D349" s="67">
        <v>0.154</v>
      </c>
    </row>
    <row r="350" spans="1:4" ht="12.75" customHeight="1">
      <c r="A350" s="64" t="s">
        <v>544</v>
      </c>
      <c r="B350" s="66">
        <v>119781</v>
      </c>
      <c r="C350" s="66">
        <v>96341</v>
      </c>
      <c r="D350" s="67">
        <v>0.243</v>
      </c>
    </row>
    <row r="351" spans="1:4" ht="12.75" customHeight="1">
      <c r="A351" s="64" t="s">
        <v>545</v>
      </c>
      <c r="B351" s="66">
        <v>118829</v>
      </c>
      <c r="C351" s="66">
        <v>101680</v>
      </c>
      <c r="D351" s="67">
        <v>0.169</v>
      </c>
    </row>
    <row r="352" spans="1:4" ht="12.75" customHeight="1">
      <c r="A352" s="64" t="s">
        <v>546</v>
      </c>
      <c r="B352" s="66">
        <v>118652</v>
      </c>
      <c r="C352" s="66">
        <v>107280</v>
      </c>
      <c r="D352" s="67">
        <v>0.106</v>
      </c>
    </row>
    <row r="353" spans="1:4" ht="12.75" customHeight="1">
      <c r="A353" s="64" t="s">
        <v>547</v>
      </c>
      <c r="B353" s="66">
        <v>118485</v>
      </c>
      <c r="C353" s="66">
        <v>101180</v>
      </c>
      <c r="D353" s="67">
        <v>0.171</v>
      </c>
    </row>
    <row r="354" spans="1:4" ht="12.75" customHeight="1">
      <c r="A354" s="64" t="s">
        <v>548</v>
      </c>
      <c r="B354" s="66">
        <v>117385</v>
      </c>
      <c r="C354" s="66">
        <v>97988</v>
      </c>
      <c r="D354" s="67">
        <v>0.198</v>
      </c>
    </row>
    <row r="355" spans="1:4" ht="12.75" customHeight="1">
      <c r="A355" s="64" t="s">
        <v>549</v>
      </c>
      <c r="B355" s="66">
        <v>116416</v>
      </c>
      <c r="C355" s="66">
        <v>103654</v>
      </c>
      <c r="D355" s="67">
        <v>0.123</v>
      </c>
    </row>
    <row r="356" spans="1:4" ht="12.75" customHeight="1">
      <c r="A356" s="64" t="s">
        <v>550</v>
      </c>
      <c r="B356" s="66">
        <v>116291</v>
      </c>
      <c r="C356" s="66">
        <v>96417</v>
      </c>
      <c r="D356" s="67">
        <v>0.206</v>
      </c>
    </row>
    <row r="357" spans="1:4" ht="12.75" customHeight="1">
      <c r="A357" s="64" t="s">
        <v>551</v>
      </c>
      <c r="B357" s="66">
        <v>116005</v>
      </c>
      <c r="C357" s="66">
        <v>103268</v>
      </c>
      <c r="D357" s="67">
        <v>0.123</v>
      </c>
    </row>
    <row r="358" spans="1:4" ht="12.75" customHeight="1">
      <c r="A358" s="64" t="s">
        <v>552</v>
      </c>
      <c r="B358" s="66">
        <v>114565</v>
      </c>
      <c r="C358" s="66">
        <v>90451</v>
      </c>
      <c r="D358" s="67">
        <v>0.267</v>
      </c>
    </row>
    <row r="359" spans="1:4" ht="12.75" customHeight="1">
      <c r="A359" s="64" t="s">
        <v>553</v>
      </c>
      <c r="B359" s="66">
        <v>114349</v>
      </c>
      <c r="C359" s="66">
        <v>96439</v>
      </c>
      <c r="D359" s="67">
        <v>0.186</v>
      </c>
    </row>
    <row r="360" spans="1:4" ht="12.75" customHeight="1">
      <c r="A360" s="64" t="s">
        <v>554</v>
      </c>
      <c r="B360" s="66">
        <v>114042</v>
      </c>
      <c r="C360" s="66">
        <v>96376</v>
      </c>
      <c r="D360" s="67">
        <v>0.183</v>
      </c>
    </row>
    <row r="361" spans="1:4" ht="12.75" customHeight="1">
      <c r="A361" s="64" t="s">
        <v>555</v>
      </c>
      <c r="B361" s="66">
        <v>113807</v>
      </c>
      <c r="C361" s="66">
        <v>97648</v>
      </c>
      <c r="D361" s="67">
        <v>0.165</v>
      </c>
    </row>
    <row r="362" spans="1:4" ht="12.75" customHeight="1">
      <c r="A362" s="64" t="s">
        <v>556</v>
      </c>
      <c r="B362" s="66">
        <v>113090</v>
      </c>
      <c r="C362" s="66">
        <v>114358</v>
      </c>
      <c r="D362" s="67">
        <v>-0.011</v>
      </c>
    </row>
    <row r="363" spans="1:4" ht="12.75" customHeight="1">
      <c r="A363" s="64" t="s">
        <v>557</v>
      </c>
      <c r="B363" s="66">
        <v>112901</v>
      </c>
      <c r="C363" s="66">
        <v>100391</v>
      </c>
      <c r="D363" s="67">
        <v>0.125</v>
      </c>
    </row>
    <row r="364" spans="1:4" ht="12.75" customHeight="1">
      <c r="A364" s="64" t="s">
        <v>558</v>
      </c>
      <c r="B364" s="66">
        <v>112880</v>
      </c>
      <c r="C364" s="66">
        <v>100436</v>
      </c>
      <c r="D364" s="67">
        <v>0.124</v>
      </c>
    </row>
    <row r="365" spans="1:4" ht="12.75" customHeight="1">
      <c r="A365" s="64" t="s">
        <v>559</v>
      </c>
      <c r="B365" s="66">
        <v>112326</v>
      </c>
      <c r="C365" s="66">
        <v>104096</v>
      </c>
      <c r="D365" s="67">
        <v>0.079</v>
      </c>
    </row>
    <row r="366" spans="1:4" ht="12.75" customHeight="1">
      <c r="A366" s="64" t="s">
        <v>560</v>
      </c>
      <c r="B366" s="66">
        <v>111556</v>
      </c>
      <c r="C366" s="68" t="s">
        <v>561</v>
      </c>
      <c r="D366" s="68" t="s">
        <v>561</v>
      </c>
    </row>
    <row r="367" spans="1:4" ht="12.75" customHeight="1">
      <c r="A367" s="64" t="s">
        <v>562</v>
      </c>
      <c r="B367" s="66">
        <v>111052</v>
      </c>
      <c r="C367" s="66">
        <v>82983</v>
      </c>
      <c r="D367" s="67">
        <v>0.338</v>
      </c>
    </row>
    <row r="368" spans="1:4" ht="12.75" customHeight="1">
      <c r="A368" s="64" t="s">
        <v>563</v>
      </c>
      <c r="B368" s="66">
        <v>110358</v>
      </c>
      <c r="C368" s="66">
        <v>92852</v>
      </c>
      <c r="D368" s="67">
        <v>0.189</v>
      </c>
    </row>
    <row r="369" spans="1:4" ht="12.75" customHeight="1">
      <c r="A369" s="64" t="s">
        <v>564</v>
      </c>
      <c r="B369" s="66">
        <v>109295</v>
      </c>
      <c r="C369" s="66">
        <v>94674</v>
      </c>
      <c r="D369" s="67">
        <v>0.154</v>
      </c>
    </row>
    <row r="370" spans="1:4" ht="12.75" customHeight="1">
      <c r="A370" s="64" t="s">
        <v>565</v>
      </c>
      <c r="B370" s="66">
        <v>108932</v>
      </c>
      <c r="C370" s="66">
        <v>91752</v>
      </c>
      <c r="D370" s="67">
        <v>0.187</v>
      </c>
    </row>
    <row r="371" spans="1:4" ht="12.75" customHeight="1">
      <c r="A371" s="64" t="s">
        <v>566</v>
      </c>
      <c r="B371" s="66">
        <v>106507</v>
      </c>
      <c r="C371" s="66">
        <v>86805</v>
      </c>
      <c r="D371" s="67">
        <v>0.227</v>
      </c>
    </row>
    <row r="372" spans="1:4" ht="12.75" customHeight="1">
      <c r="A372" s="64" t="s">
        <v>567</v>
      </c>
      <c r="B372" s="66">
        <v>106379</v>
      </c>
      <c r="C372" s="66">
        <v>88025</v>
      </c>
      <c r="D372" s="67">
        <v>0.209</v>
      </c>
    </row>
    <row r="373" spans="1:4" ht="12.75" customHeight="1">
      <c r="A373" s="64" t="s">
        <v>568</v>
      </c>
      <c r="B373" s="66">
        <v>106364</v>
      </c>
      <c r="C373" s="66">
        <v>86336</v>
      </c>
      <c r="D373" s="67">
        <v>0.232</v>
      </c>
    </row>
    <row r="374" spans="1:4" ht="12.75" customHeight="1">
      <c r="A374" s="64" t="s">
        <v>569</v>
      </c>
      <c r="B374" s="66">
        <v>104574</v>
      </c>
      <c r="C374" s="66">
        <v>76543</v>
      </c>
      <c r="D374" s="67">
        <v>0.366</v>
      </c>
    </row>
    <row r="375" spans="1:4" ht="12.75" customHeight="1">
      <c r="A375" s="64" t="s">
        <v>570</v>
      </c>
      <c r="B375" s="66">
        <v>103136</v>
      </c>
      <c r="C375" s="66">
        <v>93685</v>
      </c>
      <c r="D375" s="67">
        <v>0.101</v>
      </c>
    </row>
    <row r="376" spans="1:4" ht="12.75" customHeight="1">
      <c r="A376" s="64" t="s">
        <v>571</v>
      </c>
      <c r="B376" s="66">
        <v>102155</v>
      </c>
      <c r="C376" s="66">
        <v>85723</v>
      </c>
      <c r="D376" s="67">
        <v>0.192</v>
      </c>
    </row>
    <row r="377" spans="1:4" ht="12.75" customHeight="1">
      <c r="A377" s="64" t="s">
        <v>572</v>
      </c>
      <c r="B377" s="66">
        <v>101567</v>
      </c>
      <c r="C377" s="66">
        <v>92024</v>
      </c>
      <c r="D377" s="67">
        <v>0.104</v>
      </c>
    </row>
    <row r="378" spans="1:4" ht="12.75" customHeight="1">
      <c r="A378" s="64" t="s">
        <v>573</v>
      </c>
      <c r="B378" s="66">
        <v>100298</v>
      </c>
      <c r="C378" s="66">
        <v>88426</v>
      </c>
      <c r="D378" s="67">
        <v>0.134</v>
      </c>
    </row>
    <row r="379" spans="1:4" ht="12.75" customHeight="1">
      <c r="A379" s="64" t="s">
        <v>574</v>
      </c>
      <c r="B379" s="66">
        <v>99487</v>
      </c>
      <c r="C379" s="66">
        <v>85317</v>
      </c>
      <c r="D379" s="67">
        <v>0.166</v>
      </c>
    </row>
    <row r="380" spans="1:4" ht="12.75" customHeight="1">
      <c r="A380" s="64" t="s">
        <v>575</v>
      </c>
      <c r="B380" s="66">
        <v>99224</v>
      </c>
      <c r="C380" s="66">
        <v>85219</v>
      </c>
      <c r="D380" s="67">
        <v>0.164</v>
      </c>
    </row>
    <row r="381" spans="1:4" ht="12.75" customHeight="1">
      <c r="A381" s="64" t="s">
        <v>576</v>
      </c>
      <c r="B381" s="66">
        <v>98676</v>
      </c>
      <c r="C381" s="66">
        <v>93101</v>
      </c>
      <c r="D381" s="67">
        <v>0.06</v>
      </c>
    </row>
    <row r="382" spans="1:4" ht="12.75" customHeight="1">
      <c r="A382" s="64" t="s">
        <v>577</v>
      </c>
      <c r="B382" s="66">
        <v>97648</v>
      </c>
      <c r="C382" s="66">
        <v>82386</v>
      </c>
      <c r="D382" s="67">
        <v>0.185</v>
      </c>
    </row>
    <row r="383" spans="1:4" ht="12.75" customHeight="1">
      <c r="A383" s="64" t="s">
        <v>578</v>
      </c>
      <c r="B383" s="66">
        <v>97596</v>
      </c>
      <c r="C383" s="66">
        <v>82556</v>
      </c>
      <c r="D383" s="67">
        <v>0.182</v>
      </c>
    </row>
    <row r="384" spans="1:4" ht="12.75" customHeight="1">
      <c r="A384" s="64" t="s">
        <v>579</v>
      </c>
      <c r="B384" s="66">
        <v>97426</v>
      </c>
      <c r="C384" s="66">
        <v>85547</v>
      </c>
      <c r="D384" s="67">
        <v>0.139</v>
      </c>
    </row>
    <row r="385" spans="1:4" ht="12.75" customHeight="1">
      <c r="A385" s="64" t="s">
        <v>580</v>
      </c>
      <c r="B385" s="66">
        <v>96315</v>
      </c>
      <c r="C385" s="66">
        <v>81212</v>
      </c>
      <c r="D385" s="67">
        <v>0.186</v>
      </c>
    </row>
    <row r="386" spans="1:4" ht="12.75" customHeight="1">
      <c r="A386" s="64" t="s">
        <v>581</v>
      </c>
      <c r="B386" s="66">
        <v>96228</v>
      </c>
      <c r="C386" s="66">
        <v>83627</v>
      </c>
      <c r="D386" s="67">
        <v>0.151</v>
      </c>
    </row>
    <row r="387" spans="1:4" ht="12.75" customHeight="1">
      <c r="A387" s="64" t="s">
        <v>582</v>
      </c>
      <c r="B387" s="66">
        <v>95879</v>
      </c>
      <c r="C387" s="66">
        <v>79700</v>
      </c>
      <c r="D387" s="67">
        <v>0.203</v>
      </c>
    </row>
    <row r="388" spans="1:4" ht="12.75" customHeight="1">
      <c r="A388" s="64" t="s">
        <v>583</v>
      </c>
      <c r="B388" s="66">
        <v>95729</v>
      </c>
      <c r="C388" s="66">
        <v>81322</v>
      </c>
      <c r="D388" s="67">
        <v>0.177</v>
      </c>
    </row>
    <row r="389" spans="1:4" ht="12.75" customHeight="1">
      <c r="A389" s="64" t="s">
        <v>584</v>
      </c>
      <c r="B389" s="66">
        <v>95113</v>
      </c>
      <c r="C389" s="66">
        <v>82127</v>
      </c>
      <c r="D389" s="67">
        <v>0.158</v>
      </c>
    </row>
    <row r="390" spans="1:4" ht="12.75" customHeight="1">
      <c r="A390" s="64" t="s">
        <v>585</v>
      </c>
      <c r="B390" s="66">
        <v>95069</v>
      </c>
      <c r="C390" s="66">
        <v>79795</v>
      </c>
      <c r="D390" s="67">
        <v>0.191</v>
      </c>
    </row>
    <row r="391" spans="1:4" ht="12.75" customHeight="1">
      <c r="A391" s="64" t="s">
        <v>586</v>
      </c>
      <c r="B391" s="66">
        <v>94837</v>
      </c>
      <c r="C391" s="66">
        <v>51710</v>
      </c>
      <c r="D391" s="67">
        <v>0.834</v>
      </c>
    </row>
    <row r="392" spans="1:4" ht="12.75" customHeight="1">
      <c r="A392" s="64" t="s">
        <v>587</v>
      </c>
      <c r="B392" s="66">
        <v>94168</v>
      </c>
      <c r="C392" s="66">
        <v>76786</v>
      </c>
      <c r="D392" s="67">
        <v>0.226</v>
      </c>
    </row>
    <row r="393" spans="1:4" ht="12.75" customHeight="1">
      <c r="A393" s="64" t="s">
        <v>588</v>
      </c>
      <c r="B393" s="66">
        <v>93920</v>
      </c>
      <c r="C393" s="66">
        <v>81544</v>
      </c>
      <c r="D393" s="67">
        <v>0.152</v>
      </c>
    </row>
    <row r="394" spans="1:4" ht="12.75" customHeight="1">
      <c r="A394" s="64" t="s">
        <v>589</v>
      </c>
      <c r="B394" s="66">
        <v>92712</v>
      </c>
      <c r="C394" s="66">
        <v>82088</v>
      </c>
      <c r="D394" s="67">
        <v>0.129</v>
      </c>
    </row>
    <row r="395" spans="1:4" ht="12.75" customHeight="1">
      <c r="A395" s="64" t="s">
        <v>590</v>
      </c>
      <c r="B395" s="66">
        <v>92584</v>
      </c>
      <c r="C395" s="66">
        <v>68620</v>
      </c>
      <c r="D395" s="67">
        <v>0.349</v>
      </c>
    </row>
    <row r="396" spans="1:4" ht="12.75" customHeight="1">
      <c r="A396" s="64" t="s">
        <v>591</v>
      </c>
      <c r="B396" s="66">
        <v>91876</v>
      </c>
      <c r="C396" s="66">
        <v>80283</v>
      </c>
      <c r="D396" s="67">
        <v>0.144</v>
      </c>
    </row>
    <row r="397" spans="1:4" ht="12.75" customHeight="1">
      <c r="A397" s="64" t="s">
        <v>592</v>
      </c>
      <c r="B397" s="66">
        <v>91737</v>
      </c>
      <c r="C397" s="66">
        <v>77321</v>
      </c>
      <c r="D397" s="67">
        <v>0.186</v>
      </c>
    </row>
    <row r="398" spans="1:4" ht="12.75" customHeight="1">
      <c r="A398" s="64" t="s">
        <v>593</v>
      </c>
      <c r="B398" s="66">
        <v>91135</v>
      </c>
      <c r="C398" s="66">
        <v>78811</v>
      </c>
      <c r="D398" s="67">
        <v>0.156</v>
      </c>
    </row>
    <row r="399" spans="1:4" ht="12.75" customHeight="1">
      <c r="A399" s="64" t="s">
        <v>594</v>
      </c>
      <c r="B399" s="66">
        <v>91057</v>
      </c>
      <c r="C399" s="68" t="s">
        <v>561</v>
      </c>
      <c r="D399" s="68" t="s">
        <v>561</v>
      </c>
    </row>
    <row r="400" spans="1:4" ht="12.75" customHeight="1">
      <c r="A400" s="64" t="s">
        <v>595</v>
      </c>
      <c r="B400" s="66">
        <v>91049</v>
      </c>
      <c r="C400" s="66">
        <v>45792</v>
      </c>
      <c r="D400" s="67">
        <v>0.988</v>
      </c>
    </row>
    <row r="401" spans="1:4" ht="12.75" customHeight="1">
      <c r="A401" s="64" t="s">
        <v>596</v>
      </c>
      <c r="B401" s="66">
        <v>90425</v>
      </c>
      <c r="C401" s="66">
        <v>79002</v>
      </c>
      <c r="D401" s="67">
        <v>0.145</v>
      </c>
    </row>
    <row r="402" spans="1:4" ht="12.75" customHeight="1">
      <c r="A402" s="64" t="s">
        <v>597</v>
      </c>
      <c r="B402" s="66">
        <v>89697</v>
      </c>
      <c r="C402" s="66">
        <v>76973</v>
      </c>
      <c r="D402" s="67">
        <v>0.165</v>
      </c>
    </row>
    <row r="403" spans="1:4" ht="12.75" customHeight="1">
      <c r="A403" s="64" t="s">
        <v>598</v>
      </c>
      <c r="B403" s="66">
        <v>89581</v>
      </c>
      <c r="C403" s="66">
        <v>77878</v>
      </c>
      <c r="D403" s="67">
        <v>0.15</v>
      </c>
    </row>
    <row r="404" spans="1:4" ht="12.75" customHeight="1">
      <c r="A404" s="64" t="s">
        <v>599</v>
      </c>
      <c r="B404" s="66">
        <v>89075</v>
      </c>
      <c r="C404" s="66">
        <v>77485</v>
      </c>
      <c r="D404" s="67">
        <v>0.15</v>
      </c>
    </row>
    <row r="405" spans="1:7" ht="12.75" customHeight="1">
      <c r="A405" s="64" t="s">
        <v>600</v>
      </c>
      <c r="B405" s="66">
        <v>88785</v>
      </c>
      <c r="C405" s="66">
        <v>76126</v>
      </c>
      <c r="D405" s="67">
        <v>0.166</v>
      </c>
      <c r="F405" s="69">
        <f>SUM(B306:B405)</f>
        <v>11863487</v>
      </c>
      <c r="G405" s="69">
        <f>SUM(C306:C405)</f>
        <v>9945335</v>
      </c>
    </row>
    <row r="406" spans="1:4" ht="12.75" customHeight="1">
      <c r="A406" s="64" t="s">
        <v>601</v>
      </c>
      <c r="B406" s="66">
        <v>87901</v>
      </c>
      <c r="C406" s="66">
        <v>73573</v>
      </c>
      <c r="D406" s="67">
        <v>0.195</v>
      </c>
    </row>
    <row r="407" spans="1:4" ht="12.75" customHeight="1">
      <c r="A407" s="64" t="s">
        <v>602</v>
      </c>
      <c r="B407" s="66">
        <v>87860</v>
      </c>
      <c r="C407" s="66">
        <v>74341</v>
      </c>
      <c r="D407" s="67">
        <v>0.182</v>
      </c>
    </row>
    <row r="408" spans="1:4" ht="12.75" customHeight="1">
      <c r="A408" s="64" t="s">
        <v>603</v>
      </c>
      <c r="B408" s="66">
        <v>86801</v>
      </c>
      <c r="C408" s="66">
        <v>72393</v>
      </c>
      <c r="D408" s="67">
        <v>0.199</v>
      </c>
    </row>
    <row r="409" spans="1:4" ht="12.75" customHeight="1">
      <c r="A409" s="64" t="s">
        <v>604</v>
      </c>
      <c r="B409" s="66">
        <v>86478</v>
      </c>
      <c r="C409" s="66">
        <v>55753</v>
      </c>
      <c r="D409" s="67">
        <v>0.551</v>
      </c>
    </row>
    <row r="410" spans="1:4" ht="12.75" customHeight="1">
      <c r="A410" s="64" t="s">
        <v>605</v>
      </c>
      <c r="B410" s="66">
        <v>85790</v>
      </c>
      <c r="C410" s="66">
        <v>68622</v>
      </c>
      <c r="D410" s="67">
        <v>0.25</v>
      </c>
    </row>
    <row r="411" spans="1:4" ht="12.75" customHeight="1">
      <c r="A411" s="64" t="s">
        <v>606</v>
      </c>
      <c r="B411" s="66">
        <v>85587</v>
      </c>
      <c r="C411" s="66">
        <v>73004</v>
      </c>
      <c r="D411" s="67">
        <v>0.172</v>
      </c>
    </row>
    <row r="412" spans="1:4" ht="12.75" customHeight="1">
      <c r="A412" s="64" t="s">
        <v>607</v>
      </c>
      <c r="B412" s="66">
        <v>85566</v>
      </c>
      <c r="C412" s="66">
        <v>77786</v>
      </c>
      <c r="D412" s="67">
        <v>0.1</v>
      </c>
    </row>
    <row r="413" spans="1:4" ht="12.75" customHeight="1">
      <c r="A413" s="64" t="s">
        <v>608</v>
      </c>
      <c r="B413" s="66">
        <v>85426</v>
      </c>
      <c r="C413" s="66">
        <v>71784</v>
      </c>
      <c r="D413" s="67">
        <v>0.19</v>
      </c>
    </row>
    <row r="414" spans="1:4" ht="12.75" customHeight="1">
      <c r="A414" s="64" t="s">
        <v>609</v>
      </c>
      <c r="B414" s="66">
        <v>85115</v>
      </c>
      <c r="C414" s="66">
        <v>82349</v>
      </c>
      <c r="D414" s="67">
        <v>0.034</v>
      </c>
    </row>
    <row r="415" spans="1:4" ht="12.75" customHeight="1">
      <c r="A415" s="64" t="s">
        <v>610</v>
      </c>
      <c r="B415" s="66">
        <v>84789</v>
      </c>
      <c r="C415" s="66">
        <v>74912</v>
      </c>
      <c r="D415" s="67">
        <v>0.132</v>
      </c>
    </row>
    <row r="416" spans="1:4" ht="12.75" customHeight="1">
      <c r="A416" s="64" t="s">
        <v>611</v>
      </c>
      <c r="B416" s="66">
        <v>84521</v>
      </c>
      <c r="C416" s="66">
        <v>75631</v>
      </c>
      <c r="D416" s="67">
        <v>0.118</v>
      </c>
    </row>
    <row r="417" spans="1:4" ht="12.75" customHeight="1">
      <c r="A417" s="64" t="s">
        <v>612</v>
      </c>
      <c r="B417" s="66">
        <v>84198</v>
      </c>
      <c r="C417" s="66">
        <v>71952</v>
      </c>
      <c r="D417" s="67">
        <v>0.17</v>
      </c>
    </row>
    <row r="418" spans="1:4" ht="12.75" customHeight="1">
      <c r="A418" s="64" t="s">
        <v>613</v>
      </c>
      <c r="B418" s="66">
        <v>82964</v>
      </c>
      <c r="C418" s="68" t="s">
        <v>561</v>
      </c>
      <c r="D418" s="68" t="s">
        <v>561</v>
      </c>
    </row>
    <row r="419" spans="1:4" ht="12.75" customHeight="1">
      <c r="A419" s="64" t="s">
        <v>614</v>
      </c>
      <c r="B419" s="66">
        <v>82924</v>
      </c>
      <c r="C419" s="66">
        <v>66831</v>
      </c>
      <c r="D419" s="67">
        <v>0.241</v>
      </c>
    </row>
    <row r="420" spans="1:4" ht="12.75" customHeight="1">
      <c r="A420" s="64" t="s">
        <v>615</v>
      </c>
      <c r="B420" s="66">
        <v>82653</v>
      </c>
      <c r="C420" s="66">
        <v>72668</v>
      </c>
      <c r="D420" s="67">
        <v>0.137</v>
      </c>
    </row>
    <row r="421" spans="1:4" ht="12.75" customHeight="1">
      <c r="A421" s="64" t="s">
        <v>616</v>
      </c>
      <c r="B421" s="66">
        <v>82539</v>
      </c>
      <c r="C421" s="66">
        <v>61596</v>
      </c>
      <c r="D421" s="67">
        <v>0.34</v>
      </c>
    </row>
    <row r="422" spans="1:4" ht="12.75" customHeight="1">
      <c r="A422" s="64" t="s">
        <v>617</v>
      </c>
      <c r="B422" s="66">
        <v>82304</v>
      </c>
      <c r="C422" s="66">
        <v>68042</v>
      </c>
      <c r="D422" s="67">
        <v>0.21</v>
      </c>
    </row>
    <row r="423" spans="1:4" ht="12.75" customHeight="1">
      <c r="A423" s="64" t="s">
        <v>618</v>
      </c>
      <c r="B423" s="66">
        <v>82138</v>
      </c>
      <c r="C423" s="66">
        <v>71517</v>
      </c>
      <c r="D423" s="67">
        <v>0.149</v>
      </c>
    </row>
    <row r="424" spans="1:4" ht="12.75" customHeight="1">
      <c r="A424" s="64" t="s">
        <v>619</v>
      </c>
      <c r="B424" s="66">
        <v>81830</v>
      </c>
      <c r="C424" s="66">
        <v>66556</v>
      </c>
      <c r="D424" s="67">
        <v>0.229</v>
      </c>
    </row>
    <row r="425" spans="1:4" ht="12.75" customHeight="1">
      <c r="A425" s="64" t="s">
        <v>620</v>
      </c>
      <c r="B425" s="66">
        <v>81030</v>
      </c>
      <c r="C425" s="66">
        <v>70055</v>
      </c>
      <c r="D425" s="67">
        <v>0.157</v>
      </c>
    </row>
    <row r="426" spans="1:4" ht="12.75" customHeight="1">
      <c r="A426" s="64" t="s">
        <v>621</v>
      </c>
      <c r="B426" s="66">
        <v>80862</v>
      </c>
      <c r="C426" s="66">
        <v>75051</v>
      </c>
      <c r="D426" s="67">
        <v>0.077</v>
      </c>
    </row>
    <row r="427" spans="1:4" ht="12.75" customHeight="1">
      <c r="A427" s="64" t="s">
        <v>622</v>
      </c>
      <c r="B427" s="66">
        <v>80405</v>
      </c>
      <c r="C427" s="68" t="s">
        <v>561</v>
      </c>
      <c r="D427" s="68" t="s">
        <v>561</v>
      </c>
    </row>
    <row r="428" spans="1:4" ht="12.75" customHeight="1">
      <c r="A428" s="64" t="s">
        <v>623</v>
      </c>
      <c r="B428" s="66">
        <v>80133</v>
      </c>
      <c r="C428" s="66">
        <v>71014</v>
      </c>
      <c r="D428" s="67">
        <v>0.128</v>
      </c>
    </row>
    <row r="429" spans="1:4" ht="12.75" customHeight="1">
      <c r="A429" s="64" t="s">
        <v>624</v>
      </c>
      <c r="B429" s="66">
        <v>79966</v>
      </c>
      <c r="C429" s="66">
        <v>68990</v>
      </c>
      <c r="D429" s="67">
        <v>0.159</v>
      </c>
    </row>
    <row r="430" spans="1:4" ht="12.75" customHeight="1">
      <c r="A430" s="64" t="s">
        <v>625</v>
      </c>
      <c r="B430" s="66">
        <v>79912</v>
      </c>
      <c r="C430" s="66">
        <v>68920</v>
      </c>
      <c r="D430" s="67">
        <v>0.159</v>
      </c>
    </row>
    <row r="431" spans="1:4" ht="12.75" customHeight="1">
      <c r="A431" s="64" t="s">
        <v>626</v>
      </c>
      <c r="B431" s="66">
        <v>79541</v>
      </c>
      <c r="C431" s="66">
        <v>66180</v>
      </c>
      <c r="D431" s="67">
        <v>0.202</v>
      </c>
    </row>
    <row r="432" spans="1:4" ht="12.75" customHeight="1">
      <c r="A432" s="64" t="s">
        <v>627</v>
      </c>
      <c r="B432" s="66">
        <v>79473</v>
      </c>
      <c r="C432" s="66">
        <v>66219</v>
      </c>
      <c r="D432" s="67">
        <v>0.2</v>
      </c>
    </row>
    <row r="433" spans="1:4" ht="12.75" customHeight="1">
      <c r="A433" s="64" t="s">
        <v>628</v>
      </c>
      <c r="B433" s="66">
        <v>78991</v>
      </c>
      <c r="C433" s="66">
        <v>66005</v>
      </c>
      <c r="D433" s="67">
        <v>0.197</v>
      </c>
    </row>
    <row r="434" spans="1:4" ht="12.75" customHeight="1">
      <c r="A434" s="64" t="s">
        <v>629</v>
      </c>
      <c r="B434" s="66">
        <v>78966</v>
      </c>
      <c r="C434" s="66">
        <v>70077</v>
      </c>
      <c r="D434" s="67">
        <v>0.127</v>
      </c>
    </row>
    <row r="435" spans="1:4" ht="12.75" customHeight="1">
      <c r="A435" s="64" t="s">
        <v>630</v>
      </c>
      <c r="B435" s="66">
        <v>78813</v>
      </c>
      <c r="C435" s="66">
        <v>69494</v>
      </c>
      <c r="D435" s="67">
        <v>0.134</v>
      </c>
    </row>
    <row r="436" spans="1:4" ht="12.75" customHeight="1">
      <c r="A436" s="64" t="s">
        <v>631</v>
      </c>
      <c r="B436" s="66">
        <v>78571</v>
      </c>
      <c r="C436" s="66">
        <v>74921</v>
      </c>
      <c r="D436" s="67">
        <v>0.049</v>
      </c>
    </row>
    <row r="437" spans="1:4" ht="12.75" customHeight="1">
      <c r="A437" s="64" t="s">
        <v>632</v>
      </c>
      <c r="B437" s="66">
        <v>78526</v>
      </c>
      <c r="C437" s="66">
        <v>65042</v>
      </c>
      <c r="D437" s="67">
        <v>0.207</v>
      </c>
    </row>
    <row r="438" spans="1:4" ht="12.75" customHeight="1">
      <c r="A438" s="64" t="s">
        <v>633</v>
      </c>
      <c r="B438" s="66">
        <v>78421</v>
      </c>
      <c r="C438" s="66">
        <v>65627</v>
      </c>
      <c r="D438" s="67">
        <v>0.195</v>
      </c>
    </row>
    <row r="439" spans="1:4" ht="12.75" customHeight="1">
      <c r="A439" s="64" t="s">
        <v>634</v>
      </c>
      <c r="B439" s="66">
        <v>78296</v>
      </c>
      <c r="C439" s="66">
        <v>75812</v>
      </c>
      <c r="D439" s="67">
        <v>0.033</v>
      </c>
    </row>
    <row r="440" spans="1:4" ht="12.75" customHeight="1">
      <c r="A440" s="64" t="s">
        <v>635</v>
      </c>
      <c r="B440" s="66">
        <v>77750</v>
      </c>
      <c r="C440" s="66">
        <v>68722</v>
      </c>
      <c r="D440" s="67">
        <v>0.131</v>
      </c>
    </row>
    <row r="441" spans="1:4" ht="12.75" customHeight="1">
      <c r="A441" s="64" t="s">
        <v>636</v>
      </c>
      <c r="B441" s="66">
        <v>77316</v>
      </c>
      <c r="C441" s="66">
        <v>68864</v>
      </c>
      <c r="D441" s="67">
        <v>0.123</v>
      </c>
    </row>
    <row r="442" spans="1:4" ht="12.75" customHeight="1">
      <c r="A442" s="64" t="s">
        <v>637</v>
      </c>
      <c r="B442" s="66">
        <v>77212</v>
      </c>
      <c r="C442" s="66">
        <v>67450</v>
      </c>
      <c r="D442" s="67">
        <v>0.145</v>
      </c>
    </row>
    <row r="443" spans="1:4" ht="12.75" customHeight="1">
      <c r="A443" s="64" t="s">
        <v>638</v>
      </c>
      <c r="B443" s="66">
        <v>77168</v>
      </c>
      <c r="C443" s="66">
        <v>63878</v>
      </c>
      <c r="D443" s="67">
        <v>0.208</v>
      </c>
    </row>
    <row r="444" spans="1:4" ht="12.75" customHeight="1">
      <c r="A444" s="64" t="s">
        <v>639</v>
      </c>
      <c r="B444" s="66">
        <v>76810</v>
      </c>
      <c r="C444" s="66">
        <v>62406</v>
      </c>
      <c r="D444" s="67">
        <v>0.231</v>
      </c>
    </row>
    <row r="445" spans="1:4" ht="12.75" customHeight="1">
      <c r="A445" s="64" t="s">
        <v>640</v>
      </c>
      <c r="B445" s="66">
        <v>75491</v>
      </c>
      <c r="C445" s="66">
        <v>64842</v>
      </c>
      <c r="D445" s="67">
        <v>0.164</v>
      </c>
    </row>
    <row r="446" spans="1:4" ht="12.75" customHeight="1">
      <c r="A446" s="64" t="s">
        <v>641</v>
      </c>
      <c r="B446" s="66">
        <v>75249</v>
      </c>
      <c r="C446" s="66">
        <v>62229</v>
      </c>
      <c r="D446" s="67">
        <v>0.209</v>
      </c>
    </row>
    <row r="447" spans="1:4" ht="12.75" customHeight="1">
      <c r="A447" s="64" t="s">
        <v>642</v>
      </c>
      <c r="B447" s="66">
        <v>74008</v>
      </c>
      <c r="C447" s="66">
        <v>61091</v>
      </c>
      <c r="D447" s="67">
        <v>0.211</v>
      </c>
    </row>
    <row r="448" spans="1:4" ht="12.75" customHeight="1">
      <c r="A448" s="64" t="s">
        <v>643</v>
      </c>
      <c r="B448" s="66">
        <v>73704</v>
      </c>
      <c r="C448" s="66">
        <v>61872</v>
      </c>
      <c r="D448" s="67">
        <v>0.191</v>
      </c>
    </row>
    <row r="449" spans="1:4" ht="12.75" customHeight="1">
      <c r="A449" s="64" t="s">
        <v>644</v>
      </c>
      <c r="B449" s="66">
        <v>73272</v>
      </c>
      <c r="C449" s="66">
        <v>61207</v>
      </c>
      <c r="D449" s="67">
        <v>0.197</v>
      </c>
    </row>
    <row r="450" spans="1:4" ht="12.75" customHeight="1">
      <c r="A450" s="64" t="s">
        <v>645</v>
      </c>
      <c r="B450" s="66">
        <v>73142</v>
      </c>
      <c r="C450" s="66">
        <v>61354</v>
      </c>
      <c r="D450" s="67">
        <v>0.192</v>
      </c>
    </row>
    <row r="451" spans="1:4" ht="12.75" customHeight="1">
      <c r="A451" s="64" t="s">
        <v>646</v>
      </c>
      <c r="B451" s="66">
        <v>72209</v>
      </c>
      <c r="C451" s="66">
        <v>62582</v>
      </c>
      <c r="D451" s="67">
        <v>0.154</v>
      </c>
    </row>
    <row r="452" spans="1:4" ht="12.75" customHeight="1">
      <c r="A452" s="64" t="s">
        <v>647</v>
      </c>
      <c r="B452" s="66">
        <v>71579</v>
      </c>
      <c r="C452" s="66">
        <v>58556</v>
      </c>
      <c r="D452" s="67">
        <v>0.222</v>
      </c>
    </row>
    <row r="453" spans="1:4" ht="12.75" customHeight="1">
      <c r="A453" s="64" t="s">
        <v>648</v>
      </c>
      <c r="B453" s="66">
        <v>71291</v>
      </c>
      <c r="C453" s="66">
        <v>62102</v>
      </c>
      <c r="D453" s="67">
        <v>0.148</v>
      </c>
    </row>
    <row r="454" spans="1:4" ht="12.75" customHeight="1">
      <c r="A454" s="64" t="s">
        <v>649</v>
      </c>
      <c r="B454" s="66">
        <v>71127</v>
      </c>
      <c r="C454" s="66">
        <v>63102</v>
      </c>
      <c r="D454" s="67">
        <v>0.127</v>
      </c>
    </row>
    <row r="455" spans="1:4" ht="12.75" customHeight="1">
      <c r="A455" s="64" t="s">
        <v>650</v>
      </c>
      <c r="B455" s="66">
        <v>71060</v>
      </c>
      <c r="C455" s="66">
        <v>61090</v>
      </c>
      <c r="D455" s="67">
        <v>0.163</v>
      </c>
    </row>
    <row r="456" spans="1:4" ht="12.75" customHeight="1">
      <c r="A456" s="64" t="s">
        <v>651</v>
      </c>
      <c r="B456" s="66">
        <v>70871</v>
      </c>
      <c r="C456" s="66">
        <v>64162</v>
      </c>
      <c r="D456" s="67">
        <v>0.105</v>
      </c>
    </row>
    <row r="457" spans="1:4" ht="12.75" customHeight="1">
      <c r="A457" s="64" t="s">
        <v>652</v>
      </c>
      <c r="B457" s="66">
        <v>70644</v>
      </c>
      <c r="C457" s="66">
        <v>58530</v>
      </c>
      <c r="D457" s="67">
        <v>0.207</v>
      </c>
    </row>
    <row r="458" spans="1:4" ht="12.75" customHeight="1">
      <c r="A458" s="64" t="s">
        <v>653</v>
      </c>
      <c r="B458" s="66">
        <v>70342</v>
      </c>
      <c r="C458" s="66">
        <v>63136</v>
      </c>
      <c r="D458" s="67">
        <v>0.114</v>
      </c>
    </row>
    <row r="459" spans="1:4" ht="12.75" customHeight="1">
      <c r="A459" s="64" t="s">
        <v>654</v>
      </c>
      <c r="B459" s="66">
        <v>70332</v>
      </c>
      <c r="C459" s="66">
        <v>62674</v>
      </c>
      <c r="D459" s="67">
        <v>0.122</v>
      </c>
    </row>
    <row r="460" spans="1:4" ht="12.75" customHeight="1">
      <c r="A460" s="64" t="s">
        <v>655</v>
      </c>
      <c r="B460" s="66">
        <v>69912</v>
      </c>
      <c r="C460" s="66">
        <v>60039</v>
      </c>
      <c r="D460" s="67">
        <v>0.164</v>
      </c>
    </row>
    <row r="461" spans="1:4" ht="12.75" customHeight="1">
      <c r="A461" s="64" t="s">
        <v>656</v>
      </c>
      <c r="B461" s="66">
        <v>69472</v>
      </c>
      <c r="C461" s="66">
        <v>53921</v>
      </c>
      <c r="D461" s="67">
        <v>0.288</v>
      </c>
    </row>
    <row r="462" spans="1:4" ht="12.75" customHeight="1">
      <c r="A462" s="64" t="s">
        <v>657</v>
      </c>
      <c r="B462" s="66">
        <v>69197</v>
      </c>
      <c r="C462" s="66">
        <v>61662</v>
      </c>
      <c r="D462" s="67">
        <v>0.122</v>
      </c>
    </row>
    <row r="463" spans="1:4" ht="12.75" customHeight="1">
      <c r="A463" s="64" t="s">
        <v>658</v>
      </c>
      <c r="B463" s="66">
        <v>69022</v>
      </c>
      <c r="C463" s="66">
        <v>58524</v>
      </c>
      <c r="D463" s="67">
        <v>0.179</v>
      </c>
    </row>
    <row r="464" spans="1:4" ht="12.75" customHeight="1">
      <c r="A464" s="64" t="s">
        <v>659</v>
      </c>
      <c r="B464" s="66">
        <v>68971</v>
      </c>
      <c r="C464" s="66">
        <v>56200</v>
      </c>
      <c r="D464" s="67">
        <v>0.227</v>
      </c>
    </row>
    <row r="465" spans="1:4" ht="12.75" customHeight="1">
      <c r="A465" s="64" t="s">
        <v>660</v>
      </c>
      <c r="B465" s="66">
        <v>68885</v>
      </c>
      <c r="C465" s="66">
        <v>59489</v>
      </c>
      <c r="D465" s="67">
        <v>0.158</v>
      </c>
    </row>
    <row r="466" spans="1:4" ht="12.75" customHeight="1">
      <c r="A466" s="64" t="s">
        <v>661</v>
      </c>
      <c r="B466" s="66">
        <v>68857</v>
      </c>
      <c r="C466" s="66">
        <v>55157</v>
      </c>
      <c r="D466" s="67">
        <v>0.248</v>
      </c>
    </row>
    <row r="467" spans="1:4" ht="12.75" customHeight="1">
      <c r="A467" s="64" t="s">
        <v>662</v>
      </c>
      <c r="B467" s="66">
        <v>68004</v>
      </c>
      <c r="C467" s="66">
        <v>56968</v>
      </c>
      <c r="D467" s="67">
        <v>0.194</v>
      </c>
    </row>
    <row r="468" spans="1:4" ht="12.75" customHeight="1">
      <c r="A468" s="64" t="s">
        <v>663</v>
      </c>
      <c r="B468" s="66">
        <v>67592</v>
      </c>
      <c r="C468" s="66">
        <v>60108</v>
      </c>
      <c r="D468" s="67">
        <v>0.125</v>
      </c>
    </row>
    <row r="469" spans="1:4" ht="12.75" customHeight="1">
      <c r="A469" s="64" t="s">
        <v>664</v>
      </c>
      <c r="B469" s="66">
        <v>66873</v>
      </c>
      <c r="C469" s="66">
        <v>59425</v>
      </c>
      <c r="D469" s="67">
        <v>0.125</v>
      </c>
    </row>
    <row r="470" spans="1:4" ht="12.75" customHeight="1">
      <c r="A470" s="64" t="s">
        <v>665</v>
      </c>
      <c r="B470" s="66">
        <v>66457</v>
      </c>
      <c r="C470" s="66">
        <v>57147</v>
      </c>
      <c r="D470" s="67">
        <v>0.163</v>
      </c>
    </row>
    <row r="471" spans="1:4" ht="12.75" customHeight="1">
      <c r="A471" s="64" t="s">
        <v>666</v>
      </c>
      <c r="B471" s="66">
        <v>66004</v>
      </c>
      <c r="C471" s="66">
        <v>51678</v>
      </c>
      <c r="D471" s="67">
        <v>0.277</v>
      </c>
    </row>
    <row r="472" spans="1:4" ht="12.75" customHeight="1">
      <c r="A472" s="64" t="s">
        <v>667</v>
      </c>
      <c r="B472" s="66">
        <v>65780</v>
      </c>
      <c r="C472" s="66">
        <v>57543</v>
      </c>
      <c r="D472" s="67">
        <v>0.143</v>
      </c>
    </row>
    <row r="473" spans="1:4" ht="12.75" customHeight="1">
      <c r="A473" s="64" t="s">
        <v>668</v>
      </c>
      <c r="B473" s="66">
        <v>65669</v>
      </c>
      <c r="C473" s="66">
        <v>56349</v>
      </c>
      <c r="D473" s="67">
        <v>0.165</v>
      </c>
    </row>
    <row r="474" spans="1:4" ht="12.75" customHeight="1">
      <c r="A474" s="64" t="s">
        <v>669</v>
      </c>
      <c r="B474" s="66">
        <v>64998</v>
      </c>
      <c r="C474" s="66">
        <v>55458</v>
      </c>
      <c r="D474" s="67">
        <v>0.172</v>
      </c>
    </row>
    <row r="475" spans="1:4" ht="12.75" customHeight="1">
      <c r="A475" s="64" t="s">
        <v>670</v>
      </c>
      <c r="B475" s="66">
        <v>64648</v>
      </c>
      <c r="C475" s="66">
        <v>53371</v>
      </c>
      <c r="D475" s="67">
        <v>0.211</v>
      </c>
    </row>
    <row r="476" spans="1:4" ht="12.75" customHeight="1">
      <c r="A476" s="64" t="s">
        <v>671</v>
      </c>
      <c r="B476" s="66">
        <v>64239</v>
      </c>
      <c r="C476" s="66">
        <v>55035</v>
      </c>
      <c r="D476" s="67">
        <v>0.167</v>
      </c>
    </row>
    <row r="477" spans="1:4" ht="12.75" customHeight="1">
      <c r="A477" s="64" t="s">
        <v>672</v>
      </c>
      <c r="B477" s="66">
        <v>64085</v>
      </c>
      <c r="C477" s="66">
        <v>59485</v>
      </c>
      <c r="D477" s="67">
        <v>0.077</v>
      </c>
    </row>
    <row r="478" spans="1:4" ht="12.75" customHeight="1">
      <c r="A478" s="64" t="s">
        <v>673</v>
      </c>
      <c r="B478" s="66">
        <v>63967</v>
      </c>
      <c r="C478" s="66">
        <v>56684</v>
      </c>
      <c r="D478" s="67">
        <v>0.128</v>
      </c>
    </row>
    <row r="479" spans="1:4" ht="12.75" customHeight="1">
      <c r="A479" s="64" t="s">
        <v>674</v>
      </c>
      <c r="B479" s="66">
        <v>63508</v>
      </c>
      <c r="C479" s="66">
        <v>54741</v>
      </c>
      <c r="D479" s="67">
        <v>0.16</v>
      </c>
    </row>
    <row r="480" spans="1:4" ht="12.75" customHeight="1">
      <c r="A480" s="64" t="s">
        <v>675</v>
      </c>
      <c r="B480" s="66">
        <v>63382</v>
      </c>
      <c r="C480" s="66">
        <v>54804</v>
      </c>
      <c r="D480" s="67">
        <v>0.157</v>
      </c>
    </row>
    <row r="481" spans="1:4" ht="12.75" customHeight="1">
      <c r="A481" s="64" t="s">
        <v>676</v>
      </c>
      <c r="B481" s="66">
        <v>63007</v>
      </c>
      <c r="C481" s="66">
        <v>54362</v>
      </c>
      <c r="D481" s="67">
        <v>0.159</v>
      </c>
    </row>
    <row r="482" spans="1:4" ht="12.75" customHeight="1">
      <c r="A482" s="64" t="s">
        <v>677</v>
      </c>
      <c r="B482" s="66">
        <v>63005</v>
      </c>
      <c r="C482" s="66">
        <v>59968</v>
      </c>
      <c r="D482" s="67">
        <v>0.051</v>
      </c>
    </row>
    <row r="483" spans="1:4" ht="12.75" customHeight="1">
      <c r="A483" s="64" t="s">
        <v>678</v>
      </c>
      <c r="B483" s="66">
        <v>62912</v>
      </c>
      <c r="C483" s="66">
        <v>54430</v>
      </c>
      <c r="D483" s="67">
        <v>0.156</v>
      </c>
    </row>
    <row r="484" spans="1:4" ht="12.75" customHeight="1">
      <c r="A484" s="64" t="s">
        <v>679</v>
      </c>
      <c r="B484" s="66">
        <v>62859</v>
      </c>
      <c r="C484" s="66">
        <v>53270</v>
      </c>
      <c r="D484" s="67">
        <v>0.18</v>
      </c>
    </row>
    <row r="485" spans="1:4" ht="12.75" customHeight="1">
      <c r="A485" s="64" t="s">
        <v>680</v>
      </c>
      <c r="B485" s="66">
        <v>62245</v>
      </c>
      <c r="C485" s="66">
        <v>53123</v>
      </c>
      <c r="D485" s="67">
        <v>0.172</v>
      </c>
    </row>
    <row r="486" spans="1:4" ht="12.75" customHeight="1">
      <c r="A486" s="64" t="s">
        <v>681</v>
      </c>
      <c r="B486" s="66">
        <v>61962</v>
      </c>
      <c r="C486" s="66">
        <v>52291</v>
      </c>
      <c r="D486" s="67">
        <v>0.185</v>
      </c>
    </row>
    <row r="487" spans="1:4" ht="12.75" customHeight="1">
      <c r="A487" s="64" t="s">
        <v>682</v>
      </c>
      <c r="B487" s="66">
        <v>61759</v>
      </c>
      <c r="C487" s="66">
        <v>58323</v>
      </c>
      <c r="D487" s="67">
        <v>0.059</v>
      </c>
    </row>
    <row r="488" spans="1:4" ht="12.75" customHeight="1">
      <c r="A488" s="64" t="s">
        <v>683</v>
      </c>
      <c r="B488" s="66">
        <v>61745</v>
      </c>
      <c r="C488" s="66">
        <v>51917</v>
      </c>
      <c r="D488" s="67">
        <v>0.189</v>
      </c>
    </row>
    <row r="489" spans="1:4" ht="12.75" customHeight="1">
      <c r="A489" s="64" t="s">
        <v>684</v>
      </c>
      <c r="B489" s="66">
        <v>61600</v>
      </c>
      <c r="C489" s="66">
        <v>56047</v>
      </c>
      <c r="D489" s="67">
        <v>0.099</v>
      </c>
    </row>
    <row r="490" spans="1:4" ht="12.75" customHeight="1">
      <c r="A490" s="64" t="s">
        <v>685</v>
      </c>
      <c r="B490" s="66">
        <v>61536</v>
      </c>
      <c r="C490" s="66">
        <v>54052</v>
      </c>
      <c r="D490" s="67">
        <v>0.138</v>
      </c>
    </row>
    <row r="491" spans="1:4" ht="12.75" customHeight="1">
      <c r="A491" s="64" t="s">
        <v>686</v>
      </c>
      <c r="B491" s="66">
        <v>61409</v>
      </c>
      <c r="C491" s="66">
        <v>53706</v>
      </c>
      <c r="D491" s="67">
        <v>0.143</v>
      </c>
    </row>
    <row r="492" spans="1:4" ht="12.75" customHeight="1">
      <c r="A492" s="64" t="s">
        <v>687</v>
      </c>
      <c r="B492" s="66">
        <v>60865</v>
      </c>
      <c r="C492" s="66">
        <v>54286</v>
      </c>
      <c r="D492" s="67">
        <v>0.121</v>
      </c>
    </row>
    <row r="493" spans="1:4" ht="12.75" customHeight="1">
      <c r="A493" s="64" t="s">
        <v>688</v>
      </c>
      <c r="B493" s="66">
        <v>60842</v>
      </c>
      <c r="C493" s="66">
        <v>50907</v>
      </c>
      <c r="D493" s="67">
        <v>0.195</v>
      </c>
    </row>
    <row r="494" spans="1:4" ht="12.75" customHeight="1">
      <c r="A494" s="64" t="s">
        <v>689</v>
      </c>
      <c r="B494" s="66">
        <v>60743</v>
      </c>
      <c r="C494" s="66">
        <v>51840</v>
      </c>
      <c r="D494" s="67">
        <v>0.172</v>
      </c>
    </row>
    <row r="495" spans="1:4" ht="12.75" customHeight="1">
      <c r="A495" s="64" t="s">
        <v>690</v>
      </c>
      <c r="B495" s="66">
        <v>60595</v>
      </c>
      <c r="C495" s="66">
        <v>56440</v>
      </c>
      <c r="D495" s="67">
        <v>0.074</v>
      </c>
    </row>
    <row r="496" spans="1:4" ht="12.75" customHeight="1">
      <c r="A496" s="64" t="s">
        <v>691</v>
      </c>
      <c r="B496" s="66">
        <v>60227</v>
      </c>
      <c r="C496" s="66">
        <v>52663</v>
      </c>
      <c r="D496" s="67">
        <v>0.144</v>
      </c>
    </row>
    <row r="497" spans="1:4" ht="12.75" customHeight="1">
      <c r="A497" s="64" t="s">
        <v>692</v>
      </c>
      <c r="B497" s="66">
        <v>60025</v>
      </c>
      <c r="C497" s="66">
        <v>52499</v>
      </c>
      <c r="D497" s="67">
        <v>0.143</v>
      </c>
    </row>
    <row r="498" spans="1:4" ht="12.75" customHeight="1">
      <c r="A498" s="64" t="s">
        <v>693</v>
      </c>
      <c r="B498" s="66">
        <v>59944</v>
      </c>
      <c r="C498" s="66">
        <v>52977</v>
      </c>
      <c r="D498" s="67">
        <v>0.132</v>
      </c>
    </row>
    <row r="499" spans="1:4" ht="12.75" customHeight="1">
      <c r="A499" s="64" t="s">
        <v>694</v>
      </c>
      <c r="B499" s="66">
        <v>59421</v>
      </c>
      <c r="C499" s="66">
        <v>50064</v>
      </c>
      <c r="D499" s="67">
        <v>0.187</v>
      </c>
    </row>
    <row r="500" spans="1:4" ht="12.75" customHeight="1">
      <c r="A500" s="64" t="s">
        <v>695</v>
      </c>
      <c r="B500" s="66">
        <v>59420</v>
      </c>
      <c r="C500" s="66">
        <v>52658</v>
      </c>
      <c r="D500" s="67">
        <v>0.128</v>
      </c>
    </row>
    <row r="501" spans="1:4" ht="12.75" customHeight="1">
      <c r="A501" s="64" t="s">
        <v>696</v>
      </c>
      <c r="B501" s="66">
        <v>59216</v>
      </c>
      <c r="C501" s="66">
        <v>49799</v>
      </c>
      <c r="D501" s="67">
        <v>0.189</v>
      </c>
    </row>
    <row r="502" spans="1:4" ht="12.75" customHeight="1">
      <c r="A502" s="64" t="s">
        <v>697</v>
      </c>
      <c r="B502" s="66">
        <v>58887</v>
      </c>
      <c r="C502" s="66">
        <v>51470</v>
      </c>
      <c r="D502" s="67">
        <v>0.144</v>
      </c>
    </row>
    <row r="503" spans="1:4" ht="12.75" customHeight="1">
      <c r="A503" s="64" t="s">
        <v>698</v>
      </c>
      <c r="B503" s="66">
        <v>58812</v>
      </c>
      <c r="C503" s="66">
        <v>50628</v>
      </c>
      <c r="D503" s="67">
        <v>0.162</v>
      </c>
    </row>
    <row r="504" spans="1:4" ht="12.75" customHeight="1">
      <c r="A504" s="64" t="s">
        <v>699</v>
      </c>
      <c r="B504" s="66">
        <v>57557</v>
      </c>
      <c r="C504" s="66">
        <v>51032</v>
      </c>
      <c r="D504" s="67">
        <v>0.128</v>
      </c>
    </row>
    <row r="505" spans="1:7" ht="12.75" customHeight="1">
      <c r="A505" s="64" t="s">
        <v>700</v>
      </c>
      <c r="B505" s="66">
        <v>56727</v>
      </c>
      <c r="C505" s="66">
        <v>48819</v>
      </c>
      <c r="D505" s="67">
        <v>0.162</v>
      </c>
      <c r="F505" s="69">
        <f>SUM(B406:B505)</f>
        <v>7186709</v>
      </c>
      <c r="G505" s="69">
        <f>SUM(C406:C505)</f>
        <v>6033925</v>
      </c>
    </row>
    <row r="506" spans="1:4" ht="12.75" customHeight="1">
      <c r="A506" s="64" t="s">
        <v>701</v>
      </c>
      <c r="B506" s="66">
        <v>56715</v>
      </c>
      <c r="C506" s="66">
        <v>48649</v>
      </c>
      <c r="D506" s="67">
        <v>0.166</v>
      </c>
    </row>
    <row r="507" spans="1:4" ht="12.75" customHeight="1">
      <c r="A507" s="64" t="s">
        <v>702</v>
      </c>
      <c r="B507" s="66">
        <v>56385</v>
      </c>
      <c r="C507" s="66">
        <v>46105</v>
      </c>
      <c r="D507" s="67">
        <v>0.223</v>
      </c>
    </row>
    <row r="508" spans="1:4" ht="12.75" customHeight="1">
      <c r="A508" s="64" t="s">
        <v>703</v>
      </c>
      <c r="B508" s="66">
        <v>55803</v>
      </c>
      <c r="C508" s="66">
        <v>46953</v>
      </c>
      <c r="D508" s="67">
        <v>0.188</v>
      </c>
    </row>
    <row r="509" spans="1:4" ht="12.75" customHeight="1">
      <c r="A509" s="64" t="s">
        <v>704</v>
      </c>
      <c r="B509" s="66">
        <v>55798</v>
      </c>
      <c r="C509" s="66">
        <v>51617</v>
      </c>
      <c r="D509" s="67">
        <v>0.081</v>
      </c>
    </row>
    <row r="510" spans="1:4" ht="12.75" customHeight="1">
      <c r="A510" s="64" t="s">
        <v>705</v>
      </c>
      <c r="B510" s="66">
        <v>55455</v>
      </c>
      <c r="C510" s="66">
        <v>46426</v>
      </c>
      <c r="D510" s="67">
        <v>0.194</v>
      </c>
    </row>
    <row r="511" spans="1:4" ht="12.75" customHeight="1">
      <c r="A511" s="64" t="s">
        <v>706</v>
      </c>
      <c r="B511" s="66">
        <v>55286</v>
      </c>
      <c r="C511" s="66">
        <v>47332</v>
      </c>
      <c r="D511" s="67">
        <v>0.168</v>
      </c>
    </row>
    <row r="512" spans="1:4" ht="12.75" customHeight="1">
      <c r="A512" s="64" t="s">
        <v>707</v>
      </c>
      <c r="B512" s="66">
        <v>55065</v>
      </c>
      <c r="C512" s="66">
        <v>42750</v>
      </c>
      <c r="D512" s="67">
        <v>0.288</v>
      </c>
    </row>
    <row r="513" spans="1:4" ht="12.75" customHeight="1">
      <c r="A513" s="64" t="s">
        <v>708</v>
      </c>
      <c r="B513" s="66">
        <v>54729</v>
      </c>
      <c r="C513" s="66">
        <v>47524</v>
      </c>
      <c r="D513" s="67">
        <v>0.152</v>
      </c>
    </row>
    <row r="514" spans="1:4" ht="12.75" customHeight="1">
      <c r="A514" s="64" t="s">
        <v>709</v>
      </c>
      <c r="B514" s="66">
        <v>54724</v>
      </c>
      <c r="C514" s="66">
        <v>46523</v>
      </c>
      <c r="D514" s="67">
        <v>0.176</v>
      </c>
    </row>
    <row r="515" spans="1:4" ht="12.75" customHeight="1">
      <c r="A515" s="64" t="s">
        <v>710</v>
      </c>
      <c r="B515" s="66">
        <v>54215</v>
      </c>
      <c r="C515" s="66">
        <v>44599</v>
      </c>
      <c r="D515" s="67">
        <v>0.216</v>
      </c>
    </row>
    <row r="516" spans="1:4" ht="12.75" customHeight="1">
      <c r="A516" s="64" t="s">
        <v>711</v>
      </c>
      <c r="B516" s="66">
        <v>53957</v>
      </c>
      <c r="C516" s="66">
        <v>43657</v>
      </c>
      <c r="D516" s="67">
        <v>0.236</v>
      </c>
    </row>
    <row r="517" spans="1:4" ht="12.75" customHeight="1">
      <c r="A517" s="64" t="s">
        <v>712</v>
      </c>
      <c r="B517" s="66">
        <v>53483</v>
      </c>
      <c r="C517" s="66">
        <v>46877</v>
      </c>
      <c r="D517" s="67">
        <v>0.141</v>
      </c>
    </row>
    <row r="518" spans="1:4" ht="12.75" customHeight="1">
      <c r="A518" s="64" t="s">
        <v>713</v>
      </c>
      <c r="B518" s="66">
        <v>53129</v>
      </c>
      <c r="C518" s="66">
        <v>44193</v>
      </c>
      <c r="D518" s="67">
        <v>0.202</v>
      </c>
    </row>
    <row r="519" spans="1:4" ht="12.75" customHeight="1">
      <c r="A519" s="64" t="s">
        <v>714</v>
      </c>
      <c r="B519" s="66">
        <v>53051</v>
      </c>
      <c r="C519" s="66">
        <v>45870</v>
      </c>
      <c r="D519" s="67">
        <v>0.157</v>
      </c>
    </row>
    <row r="520" spans="1:4" ht="12.75" customHeight="1">
      <c r="A520" s="64" t="s">
        <v>715</v>
      </c>
      <c r="B520" s="66">
        <v>52997</v>
      </c>
      <c r="C520" s="66">
        <v>45619</v>
      </c>
      <c r="D520" s="67">
        <v>0.162</v>
      </c>
    </row>
    <row r="521" spans="1:4" ht="12.75" customHeight="1">
      <c r="A521" s="64" t="s">
        <v>716</v>
      </c>
      <c r="B521" s="66">
        <v>52738</v>
      </c>
      <c r="C521" s="66">
        <v>46618</v>
      </c>
      <c r="D521" s="67">
        <v>0.131</v>
      </c>
    </row>
    <row r="522" spans="1:4" ht="12.75" customHeight="1">
      <c r="A522" s="64" t="s">
        <v>717</v>
      </c>
      <c r="B522" s="66">
        <v>52477</v>
      </c>
      <c r="C522" s="66">
        <v>41546</v>
      </c>
      <c r="D522" s="67">
        <v>0.263</v>
      </c>
    </row>
    <row r="523" spans="1:4" ht="12.75" customHeight="1">
      <c r="A523" s="64" t="s">
        <v>718</v>
      </c>
      <c r="B523" s="66">
        <v>52378</v>
      </c>
      <c r="C523" s="66">
        <v>42979</v>
      </c>
      <c r="D523" s="67">
        <v>0.219</v>
      </c>
    </row>
    <row r="524" spans="1:4" ht="12.75" customHeight="1">
      <c r="A524" s="64" t="s">
        <v>719</v>
      </c>
      <c r="B524" s="66">
        <v>52269</v>
      </c>
      <c r="C524" s="66">
        <v>45393</v>
      </c>
      <c r="D524" s="67">
        <v>0.151</v>
      </c>
    </row>
    <row r="525" spans="1:4" ht="12.75" customHeight="1">
      <c r="A525" s="64" t="s">
        <v>720</v>
      </c>
      <c r="B525" s="66">
        <v>52200</v>
      </c>
      <c r="C525" s="66">
        <v>44762</v>
      </c>
      <c r="D525" s="67">
        <v>0.166</v>
      </c>
    </row>
    <row r="526" spans="1:4" ht="12.75" customHeight="1">
      <c r="A526" s="64" t="s">
        <v>721</v>
      </c>
      <c r="B526" s="66">
        <v>52079</v>
      </c>
      <c r="C526" s="66">
        <v>47290</v>
      </c>
      <c r="D526" s="67">
        <v>0.101</v>
      </c>
    </row>
    <row r="527" spans="1:4" ht="12.75" customHeight="1">
      <c r="A527" s="64" t="s">
        <v>722</v>
      </c>
      <c r="B527" s="66">
        <v>51745</v>
      </c>
      <c r="C527" s="66">
        <v>43934</v>
      </c>
      <c r="D527" s="67">
        <v>0.178</v>
      </c>
    </row>
    <row r="528" spans="1:4" ht="12.75" customHeight="1">
      <c r="A528" s="64" t="s">
        <v>723</v>
      </c>
      <c r="B528" s="66">
        <v>51637</v>
      </c>
      <c r="C528" s="66">
        <v>42424</v>
      </c>
      <c r="D528" s="67">
        <v>0.217</v>
      </c>
    </row>
    <row r="529" spans="1:4" ht="12.75" customHeight="1">
      <c r="A529" s="64" t="s">
        <v>724</v>
      </c>
      <c r="B529" s="66">
        <v>51504</v>
      </c>
      <c r="C529" s="66">
        <v>45413</v>
      </c>
      <c r="D529" s="67">
        <v>0.134</v>
      </c>
    </row>
    <row r="530" spans="1:4" ht="12.75" customHeight="1">
      <c r="A530" s="64" t="s">
        <v>725</v>
      </c>
      <c r="B530" s="66">
        <v>50794</v>
      </c>
      <c r="C530" s="66">
        <v>42807</v>
      </c>
      <c r="D530" s="67">
        <v>0.187</v>
      </c>
    </row>
    <row r="531" spans="1:4" ht="12.75" customHeight="1">
      <c r="A531" s="64" t="s">
        <v>726</v>
      </c>
      <c r="B531" s="66">
        <v>50726</v>
      </c>
      <c r="C531" s="66">
        <v>39073</v>
      </c>
      <c r="D531" s="67">
        <v>0.298</v>
      </c>
    </row>
    <row r="532" spans="1:4" ht="12.75" customHeight="1">
      <c r="A532" s="64" t="s">
        <v>727</v>
      </c>
      <c r="B532" s="66">
        <v>50157</v>
      </c>
      <c r="C532" s="66">
        <v>44355</v>
      </c>
      <c r="D532" s="67">
        <v>0.131</v>
      </c>
    </row>
    <row r="533" spans="1:4" ht="12.75" customHeight="1">
      <c r="A533" s="64" t="s">
        <v>728</v>
      </c>
      <c r="B533" s="66">
        <v>50086</v>
      </c>
      <c r="C533" s="66">
        <v>47499</v>
      </c>
      <c r="D533" s="67">
        <v>0.054</v>
      </c>
    </row>
    <row r="534" spans="1:4" ht="12.75" customHeight="1">
      <c r="A534" s="64" t="s">
        <v>729</v>
      </c>
      <c r="B534" s="66">
        <v>50020</v>
      </c>
      <c r="C534" s="66">
        <v>39157</v>
      </c>
      <c r="D534" s="67">
        <v>0.277</v>
      </c>
    </row>
    <row r="535" spans="1:4" ht="12.75" customHeight="1">
      <c r="A535" s="64" t="s">
        <v>730</v>
      </c>
      <c r="B535" s="66">
        <v>49981</v>
      </c>
      <c r="C535" s="66">
        <v>49325</v>
      </c>
      <c r="D535" s="67">
        <v>0.013</v>
      </c>
    </row>
    <row r="536" spans="1:4" ht="12.75" customHeight="1">
      <c r="A536" s="64" t="s">
        <v>731</v>
      </c>
      <c r="B536" s="66">
        <v>49209</v>
      </c>
      <c r="C536" s="66">
        <v>39896</v>
      </c>
      <c r="D536" s="67">
        <v>0.233</v>
      </c>
    </row>
    <row r="537" spans="1:4" ht="12.75" customHeight="1">
      <c r="A537" s="64" t="s">
        <v>732</v>
      </c>
      <c r="B537" s="66">
        <v>49201</v>
      </c>
      <c r="C537" s="66">
        <v>44742</v>
      </c>
      <c r="D537" s="67">
        <v>0.1</v>
      </c>
    </row>
    <row r="538" spans="1:4" ht="12.75" customHeight="1">
      <c r="A538" s="64" t="s">
        <v>733</v>
      </c>
      <c r="B538" s="66">
        <v>49132</v>
      </c>
      <c r="C538" s="66">
        <v>39825</v>
      </c>
      <c r="D538" s="67">
        <v>0.234</v>
      </c>
    </row>
    <row r="539" spans="1:4" ht="12.75" customHeight="1">
      <c r="A539" s="64" t="s">
        <v>734</v>
      </c>
      <c r="B539" s="66">
        <v>48988</v>
      </c>
      <c r="C539" s="66">
        <v>43285</v>
      </c>
      <c r="D539" s="67">
        <v>0.132</v>
      </c>
    </row>
    <row r="540" spans="1:4" ht="12.75" customHeight="1">
      <c r="A540" s="64" t="s">
        <v>735</v>
      </c>
      <c r="B540" s="66">
        <v>48910</v>
      </c>
      <c r="C540" s="66">
        <v>42442</v>
      </c>
      <c r="D540" s="67">
        <v>0.152</v>
      </c>
    </row>
    <row r="541" spans="1:4" ht="12.75" customHeight="1">
      <c r="A541" s="64" t="s">
        <v>736</v>
      </c>
      <c r="B541" s="66">
        <v>48734</v>
      </c>
      <c r="C541" s="66">
        <v>45372</v>
      </c>
      <c r="D541" s="67">
        <v>0.074</v>
      </c>
    </row>
    <row r="542" spans="1:4" ht="12.75" customHeight="1">
      <c r="A542" s="64" t="s">
        <v>737</v>
      </c>
      <c r="B542" s="66">
        <v>48692</v>
      </c>
      <c r="C542" s="66">
        <v>41926</v>
      </c>
      <c r="D542" s="67">
        <v>0.161</v>
      </c>
    </row>
    <row r="543" spans="1:4" ht="12.75" customHeight="1">
      <c r="A543" s="64" t="s">
        <v>738</v>
      </c>
      <c r="B543" s="66">
        <v>48497</v>
      </c>
      <c r="C543" s="66">
        <v>40485</v>
      </c>
      <c r="D543" s="67">
        <v>0.198</v>
      </c>
    </row>
    <row r="544" spans="1:4" ht="12.75" customHeight="1">
      <c r="A544" s="64" t="s">
        <v>739</v>
      </c>
      <c r="B544" s="66">
        <v>48032</v>
      </c>
      <c r="C544" s="68" t="s">
        <v>561</v>
      </c>
      <c r="D544" s="68" t="s">
        <v>561</v>
      </c>
    </row>
    <row r="545" spans="1:4" ht="12.75" customHeight="1">
      <c r="A545" s="64" t="s">
        <v>740</v>
      </c>
      <c r="B545" s="66">
        <v>47987</v>
      </c>
      <c r="C545" s="66">
        <v>45072</v>
      </c>
      <c r="D545" s="67">
        <v>0.065</v>
      </c>
    </row>
    <row r="546" spans="1:4" ht="12.75" customHeight="1">
      <c r="A546" s="64" t="s">
        <v>741</v>
      </c>
      <c r="B546" s="66">
        <v>47874</v>
      </c>
      <c r="C546" s="66">
        <v>42945</v>
      </c>
      <c r="D546" s="67">
        <v>0.115</v>
      </c>
    </row>
    <row r="547" spans="1:4" ht="12.75" customHeight="1">
      <c r="A547" s="64" t="s">
        <v>742</v>
      </c>
      <c r="B547" s="66">
        <v>47589</v>
      </c>
      <c r="C547" s="66">
        <v>41153</v>
      </c>
      <c r="D547" s="67">
        <v>0.156</v>
      </c>
    </row>
    <row r="548" spans="1:4" ht="12.75" customHeight="1">
      <c r="A548" s="64" t="s">
        <v>743</v>
      </c>
      <c r="B548" s="66">
        <v>47407</v>
      </c>
      <c r="C548" s="66">
        <v>40317</v>
      </c>
      <c r="D548" s="67">
        <v>0.176</v>
      </c>
    </row>
    <row r="549" spans="1:4" ht="12.75" customHeight="1">
      <c r="A549" s="64" t="s">
        <v>744</v>
      </c>
      <c r="B549" s="66">
        <v>47114</v>
      </c>
      <c r="C549" s="66">
        <v>48011</v>
      </c>
      <c r="D549" s="67">
        <v>-0.019</v>
      </c>
    </row>
    <row r="550" spans="1:4" ht="12.75" customHeight="1">
      <c r="A550" s="64" t="s">
        <v>745</v>
      </c>
      <c r="B550" s="66">
        <v>46857</v>
      </c>
      <c r="C550" s="66">
        <v>40583</v>
      </c>
      <c r="D550" s="67">
        <v>0.155</v>
      </c>
    </row>
    <row r="551" spans="1:4" ht="12.75" customHeight="1">
      <c r="A551" s="64" t="s">
        <v>746</v>
      </c>
      <c r="B551" s="66">
        <v>46639</v>
      </c>
      <c r="C551" s="66">
        <v>40595</v>
      </c>
      <c r="D551" s="67">
        <v>0.149</v>
      </c>
    </row>
    <row r="552" spans="1:4" ht="12.75" customHeight="1">
      <c r="A552" s="64" t="s">
        <v>747</v>
      </c>
      <c r="B552" s="66">
        <v>46583</v>
      </c>
      <c r="C552" s="66">
        <v>43592</v>
      </c>
      <c r="D552" s="67">
        <v>0.069</v>
      </c>
    </row>
    <row r="553" spans="1:4" ht="12.75" customHeight="1">
      <c r="A553" s="64" t="s">
        <v>748</v>
      </c>
      <c r="B553" s="66">
        <v>46411</v>
      </c>
      <c r="C553" s="66">
        <v>37661</v>
      </c>
      <c r="D553" s="67">
        <v>0.232</v>
      </c>
    </row>
    <row r="554" spans="1:4" ht="12.75" customHeight="1">
      <c r="A554" s="64" t="s">
        <v>749</v>
      </c>
      <c r="B554" s="66">
        <v>46300</v>
      </c>
      <c r="C554" s="66">
        <v>40682</v>
      </c>
      <c r="D554" s="67">
        <v>0.138</v>
      </c>
    </row>
    <row r="555" spans="1:4" ht="12.75" customHeight="1">
      <c r="A555" s="64" t="s">
        <v>750</v>
      </c>
      <c r="B555" s="66">
        <v>46276</v>
      </c>
      <c r="C555" s="66">
        <v>40408</v>
      </c>
      <c r="D555" s="67">
        <v>0.145</v>
      </c>
    </row>
    <row r="556" spans="1:4" ht="12.75" customHeight="1">
      <c r="A556" s="64" t="s">
        <v>751</v>
      </c>
      <c r="B556" s="66">
        <v>45968</v>
      </c>
      <c r="C556" s="66">
        <v>37298</v>
      </c>
      <c r="D556" s="67">
        <v>0.232</v>
      </c>
    </row>
    <row r="557" spans="1:4" ht="12.75" customHeight="1">
      <c r="A557" s="64" t="s">
        <v>752</v>
      </c>
      <c r="B557" s="66">
        <v>45693</v>
      </c>
      <c r="C557" s="66">
        <v>37000</v>
      </c>
      <c r="D557" s="67">
        <v>0.235</v>
      </c>
    </row>
    <row r="558" spans="1:4" ht="12.75" customHeight="1">
      <c r="A558" s="64" t="s">
        <v>753</v>
      </c>
      <c r="B558" s="66">
        <v>45495</v>
      </c>
      <c r="C558" s="66">
        <v>39412</v>
      </c>
      <c r="D558" s="67">
        <v>0.154</v>
      </c>
    </row>
    <row r="559" spans="1:4" ht="12.75" customHeight="1">
      <c r="A559" s="64" t="s">
        <v>754</v>
      </c>
      <c r="B559" s="66">
        <v>45180</v>
      </c>
      <c r="C559" s="66">
        <v>40136</v>
      </c>
      <c r="D559" s="67">
        <v>0.126</v>
      </c>
    </row>
    <row r="560" spans="1:4" ht="12.75" customHeight="1">
      <c r="A560" s="64" t="s">
        <v>755</v>
      </c>
      <c r="B560" s="66">
        <v>44912</v>
      </c>
      <c r="C560" s="66">
        <v>34612</v>
      </c>
      <c r="D560" s="67">
        <v>0.298</v>
      </c>
    </row>
    <row r="561" spans="1:4" ht="12.75" customHeight="1">
      <c r="A561" s="64" t="s">
        <v>756</v>
      </c>
      <c r="B561" s="66">
        <v>44550</v>
      </c>
      <c r="C561" s="66">
        <v>39823</v>
      </c>
      <c r="D561" s="67">
        <v>0.119</v>
      </c>
    </row>
    <row r="562" spans="1:4" ht="12.75" customHeight="1">
      <c r="A562" s="64" t="s">
        <v>757</v>
      </c>
      <c r="B562" s="66">
        <v>44455</v>
      </c>
      <c r="C562" s="66">
        <v>40850</v>
      </c>
      <c r="D562" s="67">
        <v>0.088</v>
      </c>
    </row>
    <row r="563" spans="1:4" ht="12.75" customHeight="1">
      <c r="A563" s="64" t="s">
        <v>758</v>
      </c>
      <c r="B563" s="66">
        <v>44318</v>
      </c>
      <c r="C563" s="66">
        <v>35779</v>
      </c>
      <c r="D563" s="67">
        <v>0.239</v>
      </c>
    </row>
    <row r="564" spans="1:4" ht="12.75" customHeight="1">
      <c r="A564" s="64" t="s">
        <v>759</v>
      </c>
      <c r="B564" s="66">
        <v>44216</v>
      </c>
      <c r="C564" s="66">
        <v>38608</v>
      </c>
      <c r="D564" s="67">
        <v>0.145</v>
      </c>
    </row>
    <row r="565" spans="1:4" ht="12.75" customHeight="1">
      <c r="A565" s="64" t="s">
        <v>760</v>
      </c>
      <c r="B565" s="66">
        <v>43764</v>
      </c>
      <c r="C565" s="66">
        <v>38651</v>
      </c>
      <c r="D565" s="67">
        <v>0.132</v>
      </c>
    </row>
    <row r="566" spans="1:4" ht="12.75" customHeight="1">
      <c r="A566" s="64" t="s">
        <v>761</v>
      </c>
      <c r="B566" s="66">
        <v>43685</v>
      </c>
      <c r="C566" s="66">
        <v>42150</v>
      </c>
      <c r="D566" s="67">
        <v>0.036</v>
      </c>
    </row>
    <row r="567" spans="1:4" ht="12.75" customHeight="1">
      <c r="A567" s="64" t="s">
        <v>762</v>
      </c>
      <c r="B567" s="66">
        <v>43562</v>
      </c>
      <c r="C567" s="66">
        <v>36264</v>
      </c>
      <c r="D567" s="67">
        <v>0.201</v>
      </c>
    </row>
    <row r="568" spans="1:4" ht="12.75" customHeight="1">
      <c r="A568" s="64" t="s">
        <v>763</v>
      </c>
      <c r="B568" s="66">
        <v>43385</v>
      </c>
      <c r="C568" s="66">
        <v>38004</v>
      </c>
      <c r="D568" s="67">
        <v>0.142</v>
      </c>
    </row>
    <row r="569" spans="1:4" ht="12.75" customHeight="1">
      <c r="A569" s="64" t="s">
        <v>764</v>
      </c>
      <c r="B569" s="66">
        <v>43143</v>
      </c>
      <c r="C569" s="66">
        <v>37168</v>
      </c>
      <c r="D569" s="67">
        <v>0.161</v>
      </c>
    </row>
    <row r="570" spans="1:4" ht="12.75" customHeight="1">
      <c r="A570" s="64" t="s">
        <v>765</v>
      </c>
      <c r="B570" s="66">
        <v>43129</v>
      </c>
      <c r="C570" s="66">
        <v>37588</v>
      </c>
      <c r="D570" s="67">
        <v>0.147</v>
      </c>
    </row>
    <row r="571" spans="1:4" ht="12.75" customHeight="1">
      <c r="A571" s="64" t="s">
        <v>766</v>
      </c>
      <c r="B571" s="66">
        <v>42982</v>
      </c>
      <c r="C571" s="66">
        <v>36795</v>
      </c>
      <c r="D571" s="67">
        <v>0.168</v>
      </c>
    </row>
    <row r="572" spans="1:4" ht="12.75" customHeight="1">
      <c r="A572" s="64" t="s">
        <v>767</v>
      </c>
      <c r="B572" s="66">
        <v>42916</v>
      </c>
      <c r="C572" s="66">
        <v>41104</v>
      </c>
      <c r="D572" s="67">
        <v>0.044</v>
      </c>
    </row>
    <row r="573" spans="1:4" ht="12.75" customHeight="1">
      <c r="A573" s="64" t="s">
        <v>768</v>
      </c>
      <c r="B573" s="66">
        <v>42854</v>
      </c>
      <c r="C573" s="66">
        <v>35351</v>
      </c>
      <c r="D573" s="67">
        <v>0.212</v>
      </c>
    </row>
    <row r="574" spans="1:4" ht="12.75" customHeight="1">
      <c r="A574" s="64" t="s">
        <v>769</v>
      </c>
      <c r="B574" s="66">
        <v>42135</v>
      </c>
      <c r="C574" s="66">
        <v>32375</v>
      </c>
      <c r="D574" s="67">
        <v>0.301</v>
      </c>
    </row>
    <row r="575" spans="1:4" ht="12.75" customHeight="1">
      <c r="A575" s="64" t="s">
        <v>770</v>
      </c>
      <c r="B575" s="66">
        <v>42120</v>
      </c>
      <c r="C575" s="66">
        <v>30035</v>
      </c>
      <c r="D575" s="67">
        <v>0.402</v>
      </c>
    </row>
    <row r="576" spans="1:4" ht="12.75" customHeight="1">
      <c r="A576" s="64" t="s">
        <v>771</v>
      </c>
      <c r="B576" s="66">
        <v>42113</v>
      </c>
      <c r="C576" s="66">
        <v>36681</v>
      </c>
      <c r="D576" s="67">
        <v>0.148</v>
      </c>
    </row>
    <row r="577" spans="1:4" ht="12.75" customHeight="1">
      <c r="A577" s="64" t="s">
        <v>772</v>
      </c>
      <c r="B577" s="66">
        <v>41721</v>
      </c>
      <c r="C577" s="66">
        <v>31101</v>
      </c>
      <c r="D577" s="67">
        <v>0.341</v>
      </c>
    </row>
    <row r="578" spans="1:4" ht="12.75" customHeight="1">
      <c r="A578" s="64" t="s">
        <v>773</v>
      </c>
      <c r="B578" s="66">
        <v>41683</v>
      </c>
      <c r="C578" s="66">
        <v>38015</v>
      </c>
      <c r="D578" s="67">
        <v>0.096</v>
      </c>
    </row>
    <row r="579" spans="1:4" ht="12.75" customHeight="1">
      <c r="A579" s="64" t="s">
        <v>774</v>
      </c>
      <c r="B579" s="66">
        <v>41416</v>
      </c>
      <c r="C579" s="66">
        <v>36981</v>
      </c>
      <c r="D579" s="67">
        <v>0.12</v>
      </c>
    </row>
    <row r="580" spans="1:4" ht="12.75" customHeight="1">
      <c r="A580" s="64" t="s">
        <v>775</v>
      </c>
      <c r="B580" s="66">
        <v>41281</v>
      </c>
      <c r="C580" s="66">
        <v>35280</v>
      </c>
      <c r="D580" s="67">
        <v>0.17</v>
      </c>
    </row>
    <row r="581" spans="1:4" ht="12.75" customHeight="1">
      <c r="A581" s="64" t="s">
        <v>776</v>
      </c>
      <c r="B581" s="66">
        <v>41202</v>
      </c>
      <c r="C581" s="66">
        <v>29761</v>
      </c>
      <c r="D581" s="67">
        <v>0.384</v>
      </c>
    </row>
    <row r="582" spans="1:4" ht="12.75" customHeight="1">
      <c r="A582" s="64" t="s">
        <v>777</v>
      </c>
      <c r="B582" s="66">
        <v>41120</v>
      </c>
      <c r="C582" s="66">
        <v>35730</v>
      </c>
      <c r="D582" s="67">
        <v>0.151</v>
      </c>
    </row>
    <row r="583" spans="1:4" ht="12.75" customHeight="1">
      <c r="A583" s="64" t="s">
        <v>778</v>
      </c>
      <c r="B583" s="66">
        <v>40792</v>
      </c>
      <c r="C583" s="66">
        <v>35901</v>
      </c>
      <c r="D583" s="67">
        <v>0.136</v>
      </c>
    </row>
    <row r="584" spans="1:4" ht="12.75" customHeight="1">
      <c r="A584" s="64" t="s">
        <v>779</v>
      </c>
      <c r="B584" s="66">
        <v>40671</v>
      </c>
      <c r="C584" s="66">
        <v>39724</v>
      </c>
      <c r="D584" s="67">
        <v>0.024</v>
      </c>
    </row>
    <row r="585" spans="1:4" ht="12.75" customHeight="1">
      <c r="A585" s="64" t="s">
        <v>780</v>
      </c>
      <c r="B585" s="66">
        <v>40450</v>
      </c>
      <c r="C585" s="66">
        <v>38030</v>
      </c>
      <c r="D585" s="67">
        <v>0.064</v>
      </c>
    </row>
    <row r="586" spans="1:4" ht="12.75" customHeight="1">
      <c r="A586" s="64" t="s">
        <v>781</v>
      </c>
      <c r="B586" s="66">
        <v>40278</v>
      </c>
      <c r="C586" s="66">
        <v>35542</v>
      </c>
      <c r="D586" s="67">
        <v>0.133</v>
      </c>
    </row>
    <row r="587" spans="1:4" ht="12.75" customHeight="1">
      <c r="A587" s="64" t="s">
        <v>782</v>
      </c>
      <c r="B587" s="66">
        <v>39964</v>
      </c>
      <c r="C587" s="66">
        <v>34195</v>
      </c>
      <c r="D587" s="67">
        <v>0.169</v>
      </c>
    </row>
    <row r="588" spans="1:4" ht="12.75" customHeight="1">
      <c r="A588" s="64" t="s">
        <v>783</v>
      </c>
      <c r="B588" s="66">
        <v>39821</v>
      </c>
      <c r="C588" s="66">
        <v>31326</v>
      </c>
      <c r="D588" s="67">
        <v>0.271</v>
      </c>
    </row>
    <row r="589" spans="1:4" ht="12.75" customHeight="1">
      <c r="A589" s="64" t="s">
        <v>784</v>
      </c>
      <c r="B589" s="66">
        <v>39446</v>
      </c>
      <c r="C589" s="66">
        <v>36260</v>
      </c>
      <c r="D589" s="67">
        <v>0.088</v>
      </c>
    </row>
    <row r="590" spans="1:4" ht="12.75" customHeight="1">
      <c r="A590" s="64" t="s">
        <v>785</v>
      </c>
      <c r="B590" s="66">
        <v>39249</v>
      </c>
      <c r="C590" s="66">
        <v>33323</v>
      </c>
      <c r="D590" s="67">
        <v>0.178</v>
      </c>
    </row>
    <row r="591" spans="1:4" ht="12.75" customHeight="1">
      <c r="A591" s="64" t="s">
        <v>786</v>
      </c>
      <c r="B591" s="66">
        <v>38886</v>
      </c>
      <c r="C591" s="66">
        <v>25305</v>
      </c>
      <c r="D591" s="67">
        <v>0.537</v>
      </c>
    </row>
    <row r="592" spans="1:4" ht="12.75" customHeight="1">
      <c r="A592" s="64" t="s">
        <v>787</v>
      </c>
      <c r="B592" s="66">
        <v>38883</v>
      </c>
      <c r="C592" s="66">
        <v>33525</v>
      </c>
      <c r="D592" s="67">
        <v>0.16</v>
      </c>
    </row>
    <row r="593" spans="1:4" ht="12.75" customHeight="1">
      <c r="A593" s="64" t="s">
        <v>788</v>
      </c>
      <c r="B593" s="66">
        <v>38438</v>
      </c>
      <c r="C593" s="66">
        <v>34970</v>
      </c>
      <c r="D593" s="67">
        <v>0.099</v>
      </c>
    </row>
    <row r="594" spans="1:4" ht="12.75" customHeight="1">
      <c r="A594" s="64" t="s">
        <v>789</v>
      </c>
      <c r="B594" s="66">
        <v>37568</v>
      </c>
      <c r="C594" s="66">
        <v>31957</v>
      </c>
      <c r="D594" s="67">
        <v>0.176</v>
      </c>
    </row>
    <row r="595" spans="1:4" ht="12.75" customHeight="1">
      <c r="A595" s="64" t="s">
        <v>790</v>
      </c>
      <c r="B595" s="66">
        <v>37417</v>
      </c>
      <c r="C595" s="66">
        <v>31678</v>
      </c>
      <c r="D595" s="67">
        <v>0.181</v>
      </c>
    </row>
    <row r="596" spans="1:4" ht="12.75" customHeight="1">
      <c r="A596" s="64" t="s">
        <v>791</v>
      </c>
      <c r="B596" s="66">
        <v>37046</v>
      </c>
      <c r="C596" s="66">
        <v>31553</v>
      </c>
      <c r="D596" s="67">
        <v>0.174</v>
      </c>
    </row>
    <row r="597" spans="1:4" ht="12.75" customHeight="1">
      <c r="A597" s="64" t="s">
        <v>792</v>
      </c>
      <c r="B597" s="66">
        <v>36616</v>
      </c>
      <c r="C597" s="66">
        <v>27505</v>
      </c>
      <c r="D597" s="67">
        <v>0.331</v>
      </c>
    </row>
    <row r="598" spans="1:4" ht="12.75" customHeight="1">
      <c r="A598" s="64" t="s">
        <v>793</v>
      </c>
      <c r="B598" s="66">
        <v>36436</v>
      </c>
      <c r="C598" s="66">
        <v>30788</v>
      </c>
      <c r="D598" s="67">
        <v>0.183</v>
      </c>
    </row>
    <row r="599" spans="1:4" ht="12.75" customHeight="1">
      <c r="A599" s="64" t="s">
        <v>794</v>
      </c>
      <c r="B599" s="66">
        <v>36237</v>
      </c>
      <c r="C599" s="66">
        <v>29420</v>
      </c>
      <c r="D599" s="67">
        <v>0.232</v>
      </c>
    </row>
    <row r="600" spans="1:7" ht="12.75" customHeight="1">
      <c r="A600" s="64" t="s">
        <v>795</v>
      </c>
      <c r="B600" s="66">
        <v>36095</v>
      </c>
      <c r="C600" s="66">
        <v>30429</v>
      </c>
      <c r="D600" s="67">
        <v>0.186</v>
      </c>
      <c r="F600" s="69"/>
      <c r="G600" s="69"/>
    </row>
    <row r="601" spans="1:4" ht="12.75" customHeight="1">
      <c r="A601" s="64" t="s">
        <v>796</v>
      </c>
      <c r="B601" s="66">
        <v>36072</v>
      </c>
      <c r="C601" s="66">
        <v>30341</v>
      </c>
      <c r="D601" s="67">
        <v>0.189</v>
      </c>
    </row>
    <row r="602" spans="1:4" ht="12.75" customHeight="1">
      <c r="A602" s="64" t="s">
        <v>797</v>
      </c>
      <c r="B602" s="66">
        <v>35741</v>
      </c>
      <c r="C602" s="66">
        <v>30840</v>
      </c>
      <c r="D602" s="67">
        <v>0.159</v>
      </c>
    </row>
    <row r="603" spans="1:4" ht="12.75" customHeight="1">
      <c r="A603" s="64" t="s">
        <v>798</v>
      </c>
      <c r="B603" s="66">
        <v>35613</v>
      </c>
      <c r="C603" s="66">
        <v>33304</v>
      </c>
      <c r="D603" s="67">
        <v>0.069</v>
      </c>
    </row>
    <row r="604" spans="1:4" ht="12.75" customHeight="1">
      <c r="A604" s="64" t="s">
        <v>799</v>
      </c>
      <c r="B604" s="66">
        <v>35137</v>
      </c>
      <c r="C604" s="66">
        <v>31314</v>
      </c>
      <c r="D604" s="67">
        <v>0.122</v>
      </c>
    </row>
    <row r="605" spans="1:7" ht="12.75" customHeight="1">
      <c r="A605" s="64" t="s">
        <v>800</v>
      </c>
      <c r="B605" s="66">
        <v>34989</v>
      </c>
      <c r="C605" s="66">
        <v>31398</v>
      </c>
      <c r="D605" s="67">
        <v>0.114</v>
      </c>
      <c r="F605" s="69">
        <f>SUM(B506:B605)</f>
        <v>4588858</v>
      </c>
      <c r="G605" s="69">
        <f>SUM(C506:C605)</f>
        <v>3897441</v>
      </c>
    </row>
    <row r="606" spans="1:4" ht="12.75" customHeight="1">
      <c r="A606" s="64" t="s">
        <v>801</v>
      </c>
      <c r="B606" s="66">
        <v>34789</v>
      </c>
      <c r="C606" s="68" t="s">
        <v>561</v>
      </c>
      <c r="D606" s="68" t="s">
        <v>561</v>
      </c>
    </row>
    <row r="607" spans="1:4" ht="12.75" customHeight="1">
      <c r="A607" s="64" t="s">
        <v>802</v>
      </c>
      <c r="B607" s="66">
        <v>34177</v>
      </c>
      <c r="C607" s="66">
        <v>30348</v>
      </c>
      <c r="D607" s="67">
        <v>0.126</v>
      </c>
    </row>
    <row r="608" spans="1:4" ht="12.75" customHeight="1">
      <c r="A608" s="64" t="s">
        <v>803</v>
      </c>
      <c r="B608" s="66">
        <v>33985</v>
      </c>
      <c r="C608" s="66">
        <v>31571</v>
      </c>
      <c r="D608" s="67">
        <v>0.076</v>
      </c>
    </row>
    <row r="609" spans="1:4" ht="12.75" customHeight="1">
      <c r="A609" s="64" t="s">
        <v>804</v>
      </c>
      <c r="B609" s="66">
        <v>33717</v>
      </c>
      <c r="C609" s="66">
        <v>27404</v>
      </c>
      <c r="D609" s="67">
        <v>0.23</v>
      </c>
    </row>
    <row r="610" spans="1:4" ht="12.75" customHeight="1">
      <c r="A610" s="64" t="s">
        <v>805</v>
      </c>
      <c r="B610" s="66">
        <v>33672</v>
      </c>
      <c r="C610" s="66">
        <v>29927</v>
      </c>
      <c r="D610" s="67">
        <v>0.125</v>
      </c>
    </row>
    <row r="611" spans="1:4" ht="12.75" customHeight="1">
      <c r="A611" s="64" t="s">
        <v>806</v>
      </c>
      <c r="B611" s="66">
        <v>33667</v>
      </c>
      <c r="C611" s="66">
        <v>29432</v>
      </c>
      <c r="D611" s="67">
        <v>0.144</v>
      </c>
    </row>
    <row r="612" spans="1:4" ht="12.75" customHeight="1">
      <c r="A612" s="64" t="s">
        <v>807</v>
      </c>
      <c r="B612" s="66">
        <v>33550</v>
      </c>
      <c r="C612" s="66">
        <v>32162</v>
      </c>
      <c r="D612" s="67">
        <v>0.043</v>
      </c>
    </row>
    <row r="613" spans="1:4" ht="12.75" customHeight="1">
      <c r="A613" s="64" t="s">
        <v>808</v>
      </c>
      <c r="B613" s="66">
        <v>33526</v>
      </c>
      <c r="C613" s="68" t="s">
        <v>561</v>
      </c>
      <c r="D613" s="68" t="s">
        <v>561</v>
      </c>
    </row>
    <row r="614" spans="1:4" ht="12.75" customHeight="1">
      <c r="A614" s="64" t="s">
        <v>809</v>
      </c>
      <c r="B614" s="66">
        <v>33445</v>
      </c>
      <c r="C614" s="66">
        <v>28962</v>
      </c>
      <c r="D614" s="67">
        <v>0.155</v>
      </c>
    </row>
    <row r="615" spans="1:4" ht="12.75" customHeight="1">
      <c r="A615" s="64" t="s">
        <v>810</v>
      </c>
      <c r="B615" s="66">
        <v>33244</v>
      </c>
      <c r="C615" s="66">
        <v>28142</v>
      </c>
      <c r="D615" s="67">
        <v>0.181</v>
      </c>
    </row>
    <row r="616" spans="1:4" ht="12.75" customHeight="1">
      <c r="A616" s="64" t="s">
        <v>811</v>
      </c>
      <c r="B616" s="66">
        <v>33098</v>
      </c>
      <c r="C616" s="66">
        <v>29801</v>
      </c>
      <c r="D616" s="67">
        <v>0.111</v>
      </c>
    </row>
    <row r="617" spans="1:4" ht="12.75" customHeight="1">
      <c r="A617" s="64" t="s">
        <v>812</v>
      </c>
      <c r="B617" s="66">
        <v>32923</v>
      </c>
      <c r="C617" s="66">
        <v>24229</v>
      </c>
      <c r="D617" s="67">
        <v>0.359</v>
      </c>
    </row>
    <row r="618" spans="1:4" ht="12.75" customHeight="1">
      <c r="A618" s="64" t="s">
        <v>813</v>
      </c>
      <c r="B618" s="66">
        <v>32700</v>
      </c>
      <c r="C618" s="66">
        <v>28504</v>
      </c>
      <c r="D618" s="67">
        <v>0.147</v>
      </c>
    </row>
    <row r="619" spans="1:4" ht="12.75" customHeight="1">
      <c r="A619" s="64" t="s">
        <v>814</v>
      </c>
      <c r="B619" s="66">
        <v>32642</v>
      </c>
      <c r="C619" s="66">
        <v>28166</v>
      </c>
      <c r="D619" s="67">
        <v>0.159</v>
      </c>
    </row>
    <row r="620" spans="1:4" ht="12.75" customHeight="1">
      <c r="A620" s="64" t="s">
        <v>815</v>
      </c>
      <c r="B620" s="66">
        <v>32237</v>
      </c>
      <c r="C620" s="66">
        <v>22488</v>
      </c>
      <c r="D620" s="67">
        <v>0.434</v>
      </c>
    </row>
    <row r="621" spans="1:4" ht="12.75" customHeight="1">
      <c r="A621" s="64" t="s">
        <v>816</v>
      </c>
      <c r="B621" s="66">
        <v>31947</v>
      </c>
      <c r="C621" s="66">
        <v>30439</v>
      </c>
      <c r="D621" s="67">
        <v>0.05</v>
      </c>
    </row>
    <row r="622" spans="1:4" ht="12.75" customHeight="1">
      <c r="A622" s="64" t="s">
        <v>817</v>
      </c>
      <c r="B622" s="66">
        <v>31608</v>
      </c>
      <c r="C622" s="66">
        <v>24366</v>
      </c>
      <c r="D622" s="67">
        <v>0.297</v>
      </c>
    </row>
    <row r="623" spans="1:4" ht="12.75" customHeight="1">
      <c r="A623" s="64" t="s">
        <v>818</v>
      </c>
      <c r="B623" s="66">
        <v>31419</v>
      </c>
      <c r="C623" s="66">
        <v>27925</v>
      </c>
      <c r="D623" s="67">
        <v>0.125</v>
      </c>
    </row>
    <row r="624" spans="1:4" ht="12.75" customHeight="1">
      <c r="A624" s="64" t="s">
        <v>819</v>
      </c>
      <c r="B624" s="66">
        <v>31310</v>
      </c>
      <c r="C624" s="66">
        <v>25775</v>
      </c>
      <c r="D624" s="67">
        <v>0.215</v>
      </c>
    </row>
    <row r="625" spans="1:4" ht="12.75" customHeight="1">
      <c r="A625" s="64" t="s">
        <v>820</v>
      </c>
      <c r="B625" s="66">
        <v>31051</v>
      </c>
      <c r="C625" s="66">
        <v>23502</v>
      </c>
      <c r="D625" s="67">
        <v>0.321</v>
      </c>
    </row>
    <row r="626" spans="1:4" ht="12.75" customHeight="1">
      <c r="A626" s="64" t="s">
        <v>821</v>
      </c>
      <c r="B626" s="66">
        <v>30708</v>
      </c>
      <c r="C626" s="66">
        <v>27143</v>
      </c>
      <c r="D626" s="67">
        <v>0.131</v>
      </c>
    </row>
    <row r="627" spans="1:4" ht="12.75" customHeight="1">
      <c r="A627" s="64" t="s">
        <v>822</v>
      </c>
      <c r="B627" s="66">
        <v>30590</v>
      </c>
      <c r="C627" s="66">
        <v>26619</v>
      </c>
      <c r="D627" s="67">
        <v>0.149</v>
      </c>
    </row>
    <row r="628" spans="1:4" ht="12.75" customHeight="1">
      <c r="A628" s="64" t="s">
        <v>823</v>
      </c>
      <c r="B628" s="66">
        <v>30563</v>
      </c>
      <c r="C628" s="66">
        <v>27637</v>
      </c>
      <c r="D628" s="67">
        <v>0.106</v>
      </c>
    </row>
    <row r="629" spans="1:4" ht="12.75" customHeight="1">
      <c r="A629" s="64" t="s">
        <v>824</v>
      </c>
      <c r="B629" s="66">
        <v>30424</v>
      </c>
      <c r="C629" s="66">
        <v>27282</v>
      </c>
      <c r="D629" s="67">
        <v>0.115</v>
      </c>
    </row>
    <row r="630" spans="1:4" ht="12.75" customHeight="1">
      <c r="A630" s="64" t="s">
        <v>825</v>
      </c>
      <c r="B630" s="66">
        <v>30395</v>
      </c>
      <c r="C630" s="66">
        <v>26521</v>
      </c>
      <c r="D630" s="67">
        <v>0.146</v>
      </c>
    </row>
    <row r="631" spans="1:4" ht="12.75" customHeight="1">
      <c r="A631" s="64" t="s">
        <v>826</v>
      </c>
      <c r="B631" s="66">
        <v>30091</v>
      </c>
      <c r="C631" s="66">
        <v>22601</v>
      </c>
      <c r="D631" s="67">
        <v>0.331</v>
      </c>
    </row>
    <row r="632" spans="1:4" ht="12.75" customHeight="1">
      <c r="A632" s="64" t="s">
        <v>827</v>
      </c>
      <c r="B632" s="66">
        <v>30022</v>
      </c>
      <c r="C632" s="66">
        <v>26119</v>
      </c>
      <c r="D632" s="67">
        <v>0.149</v>
      </c>
    </row>
    <row r="633" spans="1:4" ht="12.75" customHeight="1">
      <c r="A633" s="64" t="s">
        <v>828</v>
      </c>
      <c r="B633" s="66">
        <v>29906</v>
      </c>
      <c r="C633" s="66">
        <v>25798</v>
      </c>
      <c r="D633" s="67">
        <v>0.159</v>
      </c>
    </row>
    <row r="634" spans="1:4" ht="12.75" customHeight="1">
      <c r="A634" s="64" t="s">
        <v>829</v>
      </c>
      <c r="B634" s="66">
        <v>29876</v>
      </c>
      <c r="C634" s="66">
        <v>24717</v>
      </c>
      <c r="D634" s="67">
        <v>0.209</v>
      </c>
    </row>
    <row r="635" spans="1:4" ht="12.75" customHeight="1">
      <c r="A635" s="64" t="s">
        <v>830</v>
      </c>
      <c r="B635" s="66">
        <v>29747</v>
      </c>
      <c r="C635" s="66">
        <v>24997</v>
      </c>
      <c r="D635" s="67">
        <v>0.19</v>
      </c>
    </row>
    <row r="636" spans="1:4" ht="12.75" customHeight="1">
      <c r="A636" s="64" t="s">
        <v>831</v>
      </c>
      <c r="B636" s="66">
        <v>29599</v>
      </c>
      <c r="C636" s="66">
        <v>27408</v>
      </c>
      <c r="D636" s="67">
        <v>0.08</v>
      </c>
    </row>
    <row r="637" spans="1:4" ht="12.75" customHeight="1">
      <c r="A637" s="64" t="s">
        <v>832</v>
      </c>
      <c r="B637" s="66">
        <v>29529</v>
      </c>
      <c r="C637" s="66">
        <v>24831</v>
      </c>
      <c r="D637" s="67">
        <v>0.189</v>
      </c>
    </row>
    <row r="638" spans="1:4" ht="12.75" customHeight="1">
      <c r="A638" s="64" t="s">
        <v>833</v>
      </c>
      <c r="B638" s="66">
        <v>29387</v>
      </c>
      <c r="C638" s="66">
        <v>24952</v>
      </c>
      <c r="D638" s="67">
        <v>0.178</v>
      </c>
    </row>
    <row r="639" spans="1:4" ht="12.75" customHeight="1">
      <c r="A639" s="64" t="s">
        <v>834</v>
      </c>
      <c r="B639" s="66">
        <v>28527</v>
      </c>
      <c r="C639" s="66">
        <v>26515</v>
      </c>
      <c r="D639" s="67">
        <v>0.076</v>
      </c>
    </row>
    <row r="640" spans="1:4" ht="12.75" customHeight="1">
      <c r="A640" s="64" t="s">
        <v>835</v>
      </c>
      <c r="B640" s="66">
        <v>28476</v>
      </c>
      <c r="C640" s="66">
        <v>24424</v>
      </c>
      <c r="D640" s="67">
        <v>0.166</v>
      </c>
    </row>
    <row r="641" spans="1:4" ht="12.75" customHeight="1">
      <c r="A641" s="64" t="s">
        <v>836</v>
      </c>
      <c r="B641" s="66">
        <v>28179</v>
      </c>
      <c r="C641" s="66">
        <v>24500</v>
      </c>
      <c r="D641" s="67">
        <v>0.15</v>
      </c>
    </row>
    <row r="642" spans="1:4" ht="12.75" customHeight="1">
      <c r="A642" s="64" t="s">
        <v>837</v>
      </c>
      <c r="B642" s="66">
        <v>28081</v>
      </c>
      <c r="C642" s="66">
        <v>25473</v>
      </c>
      <c r="D642" s="67">
        <v>0.102</v>
      </c>
    </row>
    <row r="643" spans="1:4" ht="12.75" customHeight="1">
      <c r="A643" s="64" t="s">
        <v>838</v>
      </c>
      <c r="B643" s="66">
        <v>27981</v>
      </c>
      <c r="C643" s="66">
        <v>23756</v>
      </c>
      <c r="D643" s="67">
        <v>0.178</v>
      </c>
    </row>
    <row r="644" spans="1:4" ht="12.75" customHeight="1">
      <c r="A644" s="64" t="s">
        <v>839</v>
      </c>
      <c r="B644" s="66">
        <v>27923</v>
      </c>
      <c r="C644" s="68" t="s">
        <v>561</v>
      </c>
      <c r="D644" s="68" t="s">
        <v>561</v>
      </c>
    </row>
    <row r="645" spans="1:4" ht="12.75" customHeight="1">
      <c r="A645" s="64" t="s">
        <v>840</v>
      </c>
      <c r="B645" s="66">
        <v>27812</v>
      </c>
      <c r="C645" s="66">
        <v>20450</v>
      </c>
      <c r="D645" s="67">
        <v>0.36</v>
      </c>
    </row>
    <row r="646" spans="1:4" ht="12.75" customHeight="1">
      <c r="A646" s="64" t="s">
        <v>841</v>
      </c>
      <c r="B646" s="66">
        <v>27776</v>
      </c>
      <c r="C646" s="66">
        <v>23742</v>
      </c>
      <c r="D646" s="67">
        <v>0.17</v>
      </c>
    </row>
    <row r="647" spans="1:4" ht="12.75" customHeight="1">
      <c r="A647" s="64" t="s">
        <v>842</v>
      </c>
      <c r="B647" s="66">
        <v>27690</v>
      </c>
      <c r="C647" s="66">
        <v>23605</v>
      </c>
      <c r="D647" s="67">
        <v>0.173</v>
      </c>
    </row>
    <row r="648" spans="1:4" ht="12.75" customHeight="1">
      <c r="A648" s="64" t="s">
        <v>843</v>
      </c>
      <c r="B648" s="66">
        <v>27627</v>
      </c>
      <c r="C648" s="66">
        <v>21532</v>
      </c>
      <c r="D648" s="67">
        <v>0.283</v>
      </c>
    </row>
    <row r="649" spans="1:4" ht="12.75" customHeight="1">
      <c r="A649" s="64" t="s">
        <v>844</v>
      </c>
      <c r="B649" s="66">
        <v>27422</v>
      </c>
      <c r="C649" s="66">
        <v>21212</v>
      </c>
      <c r="D649" s="67">
        <v>0.293</v>
      </c>
    </row>
    <row r="650" spans="1:4" ht="12.75" customHeight="1">
      <c r="A650" s="64" t="s">
        <v>845</v>
      </c>
      <c r="B650" s="66">
        <v>27200</v>
      </c>
      <c r="C650" s="66">
        <v>24296</v>
      </c>
      <c r="D650" s="67">
        <v>0.12</v>
      </c>
    </row>
    <row r="651" spans="1:4" ht="12.75" customHeight="1">
      <c r="A651" s="64" t="s">
        <v>846</v>
      </c>
      <c r="B651" s="66">
        <v>27178</v>
      </c>
      <c r="C651" s="66">
        <v>21105</v>
      </c>
      <c r="D651" s="67">
        <v>0.288</v>
      </c>
    </row>
    <row r="652" spans="1:4" ht="12.75" customHeight="1">
      <c r="A652" s="64" t="s">
        <v>847</v>
      </c>
      <c r="B652" s="66">
        <v>26880</v>
      </c>
      <c r="C652" s="66">
        <v>22303</v>
      </c>
      <c r="D652" s="67">
        <v>0.205</v>
      </c>
    </row>
    <row r="653" spans="1:4" ht="12.75" customHeight="1">
      <c r="A653" s="64" t="s">
        <v>848</v>
      </c>
      <c r="B653" s="66">
        <v>26858</v>
      </c>
      <c r="C653" s="66">
        <v>23191</v>
      </c>
      <c r="D653" s="67">
        <v>0.158</v>
      </c>
    </row>
    <row r="654" spans="1:4" ht="12.75" customHeight="1">
      <c r="A654" s="64" t="s">
        <v>849</v>
      </c>
      <c r="B654" s="66">
        <v>26728</v>
      </c>
      <c r="C654" s="66">
        <v>20198</v>
      </c>
      <c r="D654" s="67">
        <v>0.323</v>
      </c>
    </row>
    <row r="655" spans="1:4" ht="12.75" customHeight="1">
      <c r="A655" s="64" t="s">
        <v>850</v>
      </c>
      <c r="B655" s="66">
        <v>26662</v>
      </c>
      <c r="C655" s="66">
        <v>23831</v>
      </c>
      <c r="D655" s="67">
        <v>0.119</v>
      </c>
    </row>
    <row r="656" spans="1:4" ht="12.75" customHeight="1">
      <c r="A656" s="64" t="s">
        <v>851</v>
      </c>
      <c r="B656" s="66">
        <v>26533</v>
      </c>
      <c r="C656" s="66">
        <v>20762</v>
      </c>
      <c r="D656" s="67">
        <v>0.278</v>
      </c>
    </row>
    <row r="657" spans="1:4" ht="12.75" customHeight="1">
      <c r="A657" s="64" t="s">
        <v>852</v>
      </c>
      <c r="B657" s="66">
        <v>26196</v>
      </c>
      <c r="C657" s="66">
        <v>22115</v>
      </c>
      <c r="D657" s="67">
        <v>0.185</v>
      </c>
    </row>
    <row r="658" spans="1:4" ht="12.75" customHeight="1">
      <c r="A658" s="64" t="s">
        <v>853</v>
      </c>
      <c r="B658" s="66">
        <v>25586</v>
      </c>
      <c r="C658" s="66">
        <v>22869</v>
      </c>
      <c r="D658" s="67">
        <v>0.119</v>
      </c>
    </row>
    <row r="659" spans="1:4" ht="12.75" customHeight="1">
      <c r="A659" s="64" t="s">
        <v>854</v>
      </c>
      <c r="B659" s="66">
        <v>25431</v>
      </c>
      <c r="C659" s="66">
        <v>21867</v>
      </c>
      <c r="D659" s="67">
        <v>0.163</v>
      </c>
    </row>
    <row r="660" spans="1:4" ht="12.75" customHeight="1">
      <c r="A660" s="64" t="s">
        <v>855</v>
      </c>
      <c r="B660" s="66">
        <v>25062</v>
      </c>
      <c r="C660" s="66">
        <v>23315</v>
      </c>
      <c r="D660" s="67">
        <v>0.075</v>
      </c>
    </row>
    <row r="661" spans="1:4" ht="12.75" customHeight="1">
      <c r="A661" s="64" t="s">
        <v>856</v>
      </c>
      <c r="B661" s="66">
        <v>24974</v>
      </c>
      <c r="C661" s="66">
        <v>20379</v>
      </c>
      <c r="D661" s="67">
        <v>0.225</v>
      </c>
    </row>
    <row r="662" spans="1:4" ht="12.75" customHeight="1">
      <c r="A662" s="64" t="s">
        <v>857</v>
      </c>
      <c r="B662" s="66">
        <v>24902</v>
      </c>
      <c r="C662" s="66">
        <v>21667</v>
      </c>
      <c r="D662" s="67">
        <v>0.149</v>
      </c>
    </row>
    <row r="663" spans="1:4" ht="12.75" customHeight="1">
      <c r="A663" s="64" t="s">
        <v>858</v>
      </c>
      <c r="B663" s="66">
        <v>24748</v>
      </c>
      <c r="C663" s="66">
        <v>21632</v>
      </c>
      <c r="D663" s="67">
        <v>0.144</v>
      </c>
    </row>
    <row r="664" spans="1:4" ht="12.75" customHeight="1">
      <c r="A664" s="64" t="s">
        <v>859</v>
      </c>
      <c r="B664" s="66">
        <v>24658</v>
      </c>
      <c r="C664" s="66">
        <v>22173</v>
      </c>
      <c r="D664" s="67">
        <v>0.112</v>
      </c>
    </row>
    <row r="665" spans="1:4" ht="12.75" customHeight="1">
      <c r="A665" s="64" t="s">
        <v>860</v>
      </c>
      <c r="B665" s="66">
        <v>24606</v>
      </c>
      <c r="C665" s="66">
        <v>23536</v>
      </c>
      <c r="D665" s="67">
        <v>0.045</v>
      </c>
    </row>
    <row r="666" spans="1:4" ht="12.75" customHeight="1">
      <c r="A666" s="64" t="s">
        <v>861</v>
      </c>
      <c r="B666" s="66">
        <v>24562</v>
      </c>
      <c r="C666" s="66">
        <v>21320</v>
      </c>
      <c r="D666" s="67">
        <v>0.152</v>
      </c>
    </row>
    <row r="667" spans="1:4" ht="12.75" customHeight="1">
      <c r="A667" s="64" t="s">
        <v>862</v>
      </c>
      <c r="B667" s="66">
        <v>24372</v>
      </c>
      <c r="C667" s="66">
        <v>21359</v>
      </c>
      <c r="D667" s="67">
        <v>0.141</v>
      </c>
    </row>
    <row r="668" spans="1:4" ht="12.75" customHeight="1">
      <c r="A668" s="64" t="s">
        <v>863</v>
      </c>
      <c r="B668" s="66">
        <v>23985</v>
      </c>
      <c r="C668" s="66">
        <v>20717</v>
      </c>
      <c r="D668" s="67">
        <v>0.158</v>
      </c>
    </row>
    <row r="669" spans="1:4" ht="12.75" customHeight="1">
      <c r="A669" s="64" t="s">
        <v>864</v>
      </c>
      <c r="B669" s="66">
        <v>23791</v>
      </c>
      <c r="C669" s="66">
        <v>21540</v>
      </c>
      <c r="D669" s="67">
        <v>0.105</v>
      </c>
    </row>
    <row r="670" spans="1:4" ht="12.75" customHeight="1">
      <c r="A670" s="64" t="s">
        <v>865</v>
      </c>
      <c r="B670" s="66">
        <v>23769</v>
      </c>
      <c r="C670" s="66">
        <v>20095</v>
      </c>
      <c r="D670" s="67">
        <v>0.183</v>
      </c>
    </row>
    <row r="671" spans="1:4" ht="12.75" customHeight="1">
      <c r="A671" s="64" t="s">
        <v>866</v>
      </c>
      <c r="B671" s="66">
        <v>23523</v>
      </c>
      <c r="C671" s="66">
        <v>14168</v>
      </c>
      <c r="D671" s="67">
        <v>0.66</v>
      </c>
    </row>
    <row r="672" spans="1:4" ht="12.75" customHeight="1">
      <c r="A672" s="64" t="s">
        <v>867</v>
      </c>
      <c r="B672" s="66">
        <v>23469</v>
      </c>
      <c r="C672" s="66">
        <v>20502</v>
      </c>
      <c r="D672" s="67">
        <v>0.145</v>
      </c>
    </row>
    <row r="673" spans="1:4" ht="12.75" customHeight="1">
      <c r="A673" s="64" t="s">
        <v>868</v>
      </c>
      <c r="B673" s="66">
        <v>23246</v>
      </c>
      <c r="C673" s="66">
        <v>19165</v>
      </c>
      <c r="D673" s="67">
        <v>0.213</v>
      </c>
    </row>
    <row r="674" spans="1:4" ht="12.75" customHeight="1">
      <c r="A674" s="64" t="s">
        <v>869</v>
      </c>
      <c r="B674" s="66">
        <v>22720</v>
      </c>
      <c r="C674" s="66">
        <v>18769</v>
      </c>
      <c r="D674" s="67">
        <v>0.211</v>
      </c>
    </row>
    <row r="675" spans="1:4" ht="12.75" customHeight="1">
      <c r="A675" s="64" t="s">
        <v>870</v>
      </c>
      <c r="B675" s="66">
        <v>22608</v>
      </c>
      <c r="C675" s="66">
        <v>19047</v>
      </c>
      <c r="D675" s="67">
        <v>0.187</v>
      </c>
    </row>
    <row r="676" spans="1:4" ht="12.75" customHeight="1">
      <c r="A676" s="64" t="s">
        <v>871</v>
      </c>
      <c r="B676" s="66">
        <v>22397</v>
      </c>
      <c r="C676" s="66">
        <v>20755</v>
      </c>
      <c r="D676" s="67">
        <v>0.079</v>
      </c>
    </row>
    <row r="677" spans="1:4" ht="12.75" customHeight="1">
      <c r="A677" s="64" t="s">
        <v>872</v>
      </c>
      <c r="B677" s="66">
        <v>22355</v>
      </c>
      <c r="C677" s="66">
        <v>20407</v>
      </c>
      <c r="D677" s="67">
        <v>0.095</v>
      </c>
    </row>
    <row r="678" spans="1:4" ht="12.75" customHeight="1">
      <c r="A678" s="64" t="s">
        <v>873</v>
      </c>
      <c r="B678" s="66">
        <v>22325</v>
      </c>
      <c r="C678" s="66">
        <v>20490</v>
      </c>
      <c r="D678" s="67">
        <v>0.09</v>
      </c>
    </row>
    <row r="679" spans="1:4" ht="12.75" customHeight="1">
      <c r="A679" s="64" t="s">
        <v>874</v>
      </c>
      <c r="B679" s="66">
        <v>22159</v>
      </c>
      <c r="C679" s="66">
        <v>17635</v>
      </c>
      <c r="D679" s="67">
        <v>0.257</v>
      </c>
    </row>
    <row r="680" spans="1:4" ht="12.75" customHeight="1">
      <c r="A680" s="64" t="s">
        <v>875</v>
      </c>
      <c r="B680" s="66">
        <v>22150</v>
      </c>
      <c r="C680" s="66">
        <v>17416</v>
      </c>
      <c r="D680" s="67">
        <v>0.272</v>
      </c>
    </row>
    <row r="681" spans="1:4" ht="12.75" customHeight="1">
      <c r="A681" s="64" t="s">
        <v>876</v>
      </c>
      <c r="B681" s="66">
        <v>21759</v>
      </c>
      <c r="C681" s="66">
        <v>18265</v>
      </c>
      <c r="D681" s="67">
        <v>0.191</v>
      </c>
    </row>
    <row r="682" spans="1:4" ht="12.75" customHeight="1">
      <c r="A682" s="64" t="s">
        <v>877</v>
      </c>
      <c r="B682" s="66">
        <v>21491</v>
      </c>
      <c r="C682" s="66">
        <v>17911</v>
      </c>
      <c r="D682" s="67">
        <v>0.2</v>
      </c>
    </row>
    <row r="683" spans="1:4" ht="12.75" customHeight="1">
      <c r="A683" s="64" t="s">
        <v>878</v>
      </c>
      <c r="B683" s="66">
        <v>21305</v>
      </c>
      <c r="C683" s="66">
        <v>18455</v>
      </c>
      <c r="D683" s="67">
        <v>0.154</v>
      </c>
    </row>
    <row r="684" spans="1:4" ht="12.75" customHeight="1">
      <c r="A684" s="64" t="s">
        <v>879</v>
      </c>
      <c r="B684" s="66">
        <v>21209</v>
      </c>
      <c r="C684" s="66">
        <v>19213</v>
      </c>
      <c r="D684" s="67">
        <v>0.104</v>
      </c>
    </row>
    <row r="685" spans="1:4" ht="12.75" customHeight="1">
      <c r="A685" s="64" t="s">
        <v>880</v>
      </c>
      <c r="B685" s="66">
        <v>21194</v>
      </c>
      <c r="C685" s="68" t="s">
        <v>561</v>
      </c>
      <c r="D685" s="68" t="s">
        <v>561</v>
      </c>
    </row>
    <row r="686" spans="1:4" ht="12.75" customHeight="1">
      <c r="A686" s="64" t="s">
        <v>881</v>
      </c>
      <c r="B686" s="66">
        <v>21122</v>
      </c>
      <c r="C686" s="66">
        <v>19081</v>
      </c>
      <c r="D686" s="67">
        <v>0.107</v>
      </c>
    </row>
    <row r="687" spans="1:4" ht="12.75" customHeight="1">
      <c r="A687" s="64" t="s">
        <v>882</v>
      </c>
      <c r="B687" s="66">
        <v>21102</v>
      </c>
      <c r="C687" s="66">
        <v>19089</v>
      </c>
      <c r="D687" s="67">
        <v>0.105</v>
      </c>
    </row>
    <row r="688" spans="1:4" ht="12.75" customHeight="1">
      <c r="A688" s="64" t="s">
        <v>883</v>
      </c>
      <c r="B688" s="66">
        <v>20992</v>
      </c>
      <c r="C688" s="66">
        <v>15997</v>
      </c>
      <c r="D688" s="67">
        <v>0.312</v>
      </c>
    </row>
    <row r="689" spans="1:4" ht="12.75" customHeight="1">
      <c r="A689" s="64" t="s">
        <v>884</v>
      </c>
      <c r="B689" s="66">
        <v>20860</v>
      </c>
      <c r="C689" s="66">
        <v>16888</v>
      </c>
      <c r="D689" s="67">
        <v>0.235</v>
      </c>
    </row>
    <row r="690" spans="1:4" ht="12.75" customHeight="1">
      <c r="A690" s="64" t="s">
        <v>885</v>
      </c>
      <c r="B690" s="66">
        <v>20777</v>
      </c>
      <c r="C690" s="66">
        <v>47869</v>
      </c>
      <c r="D690" s="67">
        <v>-0.566</v>
      </c>
    </row>
    <row r="691" spans="1:4" ht="12.75" customHeight="1">
      <c r="A691" s="64" t="s">
        <v>886</v>
      </c>
      <c r="B691" s="66">
        <v>20483</v>
      </c>
      <c r="C691" s="66">
        <v>18995</v>
      </c>
      <c r="D691" s="67">
        <v>0.078</v>
      </c>
    </row>
    <row r="692" spans="1:4" ht="12.75" customHeight="1">
      <c r="A692" s="64" t="s">
        <v>887</v>
      </c>
      <c r="B692" s="66">
        <v>20053</v>
      </c>
      <c r="C692" s="66">
        <v>16147</v>
      </c>
      <c r="D692" s="67">
        <v>0.242</v>
      </c>
    </row>
    <row r="693" spans="1:4" ht="12.75" customHeight="1">
      <c r="A693" s="64" t="s">
        <v>888</v>
      </c>
      <c r="B693" s="66">
        <v>19968</v>
      </c>
      <c r="C693" s="66">
        <v>17219</v>
      </c>
      <c r="D693" s="67">
        <v>0.16</v>
      </c>
    </row>
    <row r="694" spans="1:4" ht="12.75" customHeight="1">
      <c r="A694" s="64" t="s">
        <v>889</v>
      </c>
      <c r="B694" s="66">
        <v>19952</v>
      </c>
      <c r="C694" s="66">
        <v>17020</v>
      </c>
      <c r="D694" s="67">
        <v>0.172</v>
      </c>
    </row>
    <row r="695" spans="1:4" ht="12.75" customHeight="1">
      <c r="A695" s="64" t="s">
        <v>890</v>
      </c>
      <c r="B695" s="66">
        <v>19933</v>
      </c>
      <c r="C695" s="66">
        <v>14330</v>
      </c>
      <c r="D695" s="67">
        <v>0.391</v>
      </c>
    </row>
    <row r="696" spans="1:4" ht="12.75" customHeight="1">
      <c r="A696" s="64" t="s">
        <v>891</v>
      </c>
      <c r="B696" s="66">
        <v>19843</v>
      </c>
      <c r="C696" s="66">
        <v>17848</v>
      </c>
      <c r="D696" s="67">
        <v>0.112</v>
      </c>
    </row>
    <row r="697" spans="1:4" ht="12.75" customHeight="1">
      <c r="A697" s="64" t="s">
        <v>892</v>
      </c>
      <c r="B697" s="66">
        <v>19777</v>
      </c>
      <c r="C697" s="66">
        <v>16436</v>
      </c>
      <c r="D697" s="67">
        <v>0.203</v>
      </c>
    </row>
    <row r="698" spans="1:4" ht="12.75" customHeight="1">
      <c r="A698" s="64" t="s">
        <v>893</v>
      </c>
      <c r="B698" s="66">
        <v>19438</v>
      </c>
      <c r="C698" s="66">
        <v>13192</v>
      </c>
      <c r="D698" s="67">
        <v>0.473</v>
      </c>
    </row>
    <row r="699" spans="1:4" ht="12.75" customHeight="1">
      <c r="A699" s="64" t="s">
        <v>894</v>
      </c>
      <c r="B699" s="66">
        <v>19317</v>
      </c>
      <c r="C699" s="66">
        <v>18391</v>
      </c>
      <c r="D699" s="67">
        <v>0.05</v>
      </c>
    </row>
    <row r="700" spans="1:4" ht="12.75" customHeight="1">
      <c r="A700" s="64" t="s">
        <v>895</v>
      </c>
      <c r="B700" s="66">
        <v>19155</v>
      </c>
      <c r="C700" s="66">
        <v>15661</v>
      </c>
      <c r="D700" s="67">
        <v>0.223</v>
      </c>
    </row>
    <row r="701" spans="1:4" ht="12.75" customHeight="1">
      <c r="A701" s="64" t="s">
        <v>896</v>
      </c>
      <c r="B701" s="66">
        <v>19120</v>
      </c>
      <c r="C701" s="66">
        <v>16212</v>
      </c>
      <c r="D701" s="67">
        <v>0.179</v>
      </c>
    </row>
    <row r="702" spans="1:4" ht="12.75" customHeight="1">
      <c r="A702" s="64" t="s">
        <v>897</v>
      </c>
      <c r="B702" s="66">
        <v>19016</v>
      </c>
      <c r="C702" s="66">
        <v>16834</v>
      </c>
      <c r="D702" s="67">
        <v>0.13</v>
      </c>
    </row>
    <row r="703" spans="1:4" ht="12.75" customHeight="1">
      <c r="A703" s="64" t="s">
        <v>898</v>
      </c>
      <c r="B703" s="66">
        <v>18899</v>
      </c>
      <c r="C703" s="66">
        <v>15613</v>
      </c>
      <c r="D703" s="67">
        <v>0.21</v>
      </c>
    </row>
    <row r="704" spans="1:4" ht="12.75" customHeight="1">
      <c r="A704" s="64" t="s">
        <v>899</v>
      </c>
      <c r="B704" s="66">
        <v>18797</v>
      </c>
      <c r="C704" s="66">
        <v>16072</v>
      </c>
      <c r="D704" s="67">
        <v>0.17</v>
      </c>
    </row>
    <row r="705" spans="1:7" ht="12.75" customHeight="1">
      <c r="A705" s="64" t="s">
        <v>900</v>
      </c>
      <c r="B705" s="66">
        <v>18590</v>
      </c>
      <c r="C705" s="66">
        <v>16180</v>
      </c>
      <c r="D705" s="67">
        <v>0.149</v>
      </c>
      <c r="F705" s="69">
        <f>SUM(B606:B705)</f>
        <v>2622823</v>
      </c>
      <c r="G705" s="69">
        <f>SUM(C606:C705)</f>
        <v>2162519</v>
      </c>
    </row>
    <row r="706" spans="1:4" ht="12.75" customHeight="1">
      <c r="A706" s="64" t="s">
        <v>901</v>
      </c>
      <c r="B706" s="66">
        <v>18532</v>
      </c>
      <c r="C706" s="66">
        <v>16667</v>
      </c>
      <c r="D706" s="67">
        <v>0.112</v>
      </c>
    </row>
    <row r="707" spans="1:4" ht="12.75" customHeight="1">
      <c r="A707" s="64" t="s">
        <v>902</v>
      </c>
      <c r="B707" s="66">
        <v>18512</v>
      </c>
      <c r="C707" s="66">
        <v>15534</v>
      </c>
      <c r="D707" s="67">
        <v>0.192</v>
      </c>
    </row>
    <row r="708" spans="1:4" ht="12.75" customHeight="1">
      <c r="A708" s="64" t="s">
        <v>903</v>
      </c>
      <c r="B708" s="66">
        <v>18373</v>
      </c>
      <c r="C708" s="66">
        <v>16542</v>
      </c>
      <c r="D708" s="67">
        <v>0.111</v>
      </c>
    </row>
    <row r="709" spans="1:4" ht="12.75" customHeight="1">
      <c r="A709" s="64" t="s">
        <v>904</v>
      </c>
      <c r="B709" s="66">
        <v>17592</v>
      </c>
      <c r="C709" s="66">
        <v>13663</v>
      </c>
      <c r="D709" s="67">
        <v>0.288</v>
      </c>
    </row>
    <row r="710" spans="1:4" ht="12.75" customHeight="1">
      <c r="A710" s="64" t="s">
        <v>905</v>
      </c>
      <c r="B710" s="66">
        <v>17141</v>
      </c>
      <c r="C710" s="66">
        <v>14586</v>
      </c>
      <c r="D710" s="67">
        <v>0.175</v>
      </c>
    </row>
    <row r="711" spans="1:4" ht="12.75" customHeight="1">
      <c r="A711" s="64" t="s">
        <v>906</v>
      </c>
      <c r="B711" s="66">
        <v>17089</v>
      </c>
      <c r="C711" s="66">
        <v>14324</v>
      </c>
      <c r="D711" s="67">
        <v>0.193</v>
      </c>
    </row>
    <row r="712" spans="1:4" ht="12.75" customHeight="1">
      <c r="A712" s="64" t="s">
        <v>907</v>
      </c>
      <c r="B712" s="66">
        <v>16948</v>
      </c>
      <c r="C712" s="66">
        <v>13817</v>
      </c>
      <c r="D712" s="67">
        <v>0.227</v>
      </c>
    </row>
    <row r="713" spans="1:4" ht="12.75" customHeight="1">
      <c r="A713" s="64" t="s">
        <v>908</v>
      </c>
      <c r="B713" s="66">
        <v>16833</v>
      </c>
      <c r="C713" s="66">
        <v>14582</v>
      </c>
      <c r="D713" s="67">
        <v>0.154</v>
      </c>
    </row>
    <row r="714" spans="1:4" ht="12.75" customHeight="1">
      <c r="A714" s="64" t="s">
        <v>909</v>
      </c>
      <c r="B714" s="66">
        <v>16751</v>
      </c>
      <c r="C714" s="66">
        <v>15416</v>
      </c>
      <c r="D714" s="67">
        <v>0.087</v>
      </c>
    </row>
    <row r="715" spans="1:4" ht="12.75" customHeight="1">
      <c r="A715" s="64" t="s">
        <v>910</v>
      </c>
      <c r="B715" s="66">
        <v>16504</v>
      </c>
      <c r="C715" s="66">
        <v>14267</v>
      </c>
      <c r="D715" s="67">
        <v>0.157</v>
      </c>
    </row>
    <row r="716" spans="1:4" ht="12.75" customHeight="1">
      <c r="A716" s="64" t="s">
        <v>911</v>
      </c>
      <c r="B716" s="66">
        <v>16460</v>
      </c>
      <c r="C716" s="66">
        <v>10318</v>
      </c>
      <c r="D716" s="67">
        <v>0.595</v>
      </c>
    </row>
    <row r="717" spans="1:4" ht="12.75" customHeight="1">
      <c r="A717" s="64" t="s">
        <v>912</v>
      </c>
      <c r="B717" s="66">
        <v>16360</v>
      </c>
      <c r="C717" s="66">
        <v>14783</v>
      </c>
      <c r="D717" s="67">
        <v>0.107</v>
      </c>
    </row>
    <row r="718" spans="1:4" ht="12.75" customHeight="1">
      <c r="A718" s="64" t="s">
        <v>913</v>
      </c>
      <c r="B718" s="66">
        <v>16334</v>
      </c>
      <c r="C718" s="66">
        <v>13241</v>
      </c>
      <c r="D718" s="67">
        <v>0.234</v>
      </c>
    </row>
    <row r="719" spans="1:4" ht="12.75" customHeight="1">
      <c r="A719" s="64" t="s">
        <v>914</v>
      </c>
      <c r="B719" s="66">
        <v>16287</v>
      </c>
      <c r="C719" s="66">
        <v>13573</v>
      </c>
      <c r="D719" s="67">
        <v>0.2</v>
      </c>
    </row>
    <row r="720" spans="1:4" ht="12.75" customHeight="1">
      <c r="A720" s="64" t="s">
        <v>915</v>
      </c>
      <c r="B720" s="66">
        <v>16263</v>
      </c>
      <c r="C720" s="66">
        <v>8832</v>
      </c>
      <c r="D720" s="67">
        <v>0.841</v>
      </c>
    </row>
    <row r="721" spans="1:4" ht="12.75" customHeight="1">
      <c r="A721" s="64" t="s">
        <v>916</v>
      </c>
      <c r="B721" s="66">
        <v>16262</v>
      </c>
      <c r="C721" s="66">
        <v>13521</v>
      </c>
      <c r="D721" s="67">
        <v>0.203</v>
      </c>
    </row>
    <row r="722" spans="1:4" ht="12.75" customHeight="1">
      <c r="A722" s="64" t="s">
        <v>917</v>
      </c>
      <c r="B722" s="66">
        <v>15993</v>
      </c>
      <c r="C722" s="66">
        <v>13779</v>
      </c>
      <c r="D722" s="67">
        <v>0.161</v>
      </c>
    </row>
    <row r="723" spans="1:4" ht="12.75" customHeight="1">
      <c r="A723" s="64" t="s">
        <v>918</v>
      </c>
      <c r="B723" s="66">
        <v>15960</v>
      </c>
      <c r="C723" s="66">
        <v>14125</v>
      </c>
      <c r="D723" s="67">
        <v>0.13</v>
      </c>
    </row>
    <row r="724" spans="1:4" ht="12.75" customHeight="1">
      <c r="A724" s="64" t="s">
        <v>919</v>
      </c>
      <c r="B724" s="66">
        <v>15421</v>
      </c>
      <c r="C724" s="66">
        <v>10124</v>
      </c>
      <c r="D724" s="67">
        <v>0.523</v>
      </c>
    </row>
    <row r="725" spans="1:4" ht="12.75" customHeight="1">
      <c r="A725" s="64" t="s">
        <v>920</v>
      </c>
      <c r="B725" s="66">
        <v>15276</v>
      </c>
      <c r="C725" s="66">
        <v>11242</v>
      </c>
      <c r="D725" s="67">
        <v>0.359</v>
      </c>
    </row>
    <row r="726" spans="1:4" ht="12.75" customHeight="1">
      <c r="A726" s="64" t="s">
        <v>921</v>
      </c>
      <c r="B726" s="66">
        <v>15158</v>
      </c>
      <c r="C726" s="66">
        <v>13115</v>
      </c>
      <c r="D726" s="67">
        <v>0.156</v>
      </c>
    </row>
    <row r="727" spans="1:4" ht="12.75" customHeight="1">
      <c r="A727" s="64" t="s">
        <v>922</v>
      </c>
      <c r="B727" s="66">
        <v>15140</v>
      </c>
      <c r="C727" s="66">
        <v>12960</v>
      </c>
      <c r="D727" s="67">
        <v>0.168</v>
      </c>
    </row>
    <row r="728" spans="1:4" ht="12.75" customHeight="1">
      <c r="A728" s="64" t="s">
        <v>923</v>
      </c>
      <c r="B728" s="66">
        <v>15082</v>
      </c>
      <c r="C728" s="66">
        <v>12505</v>
      </c>
      <c r="D728" s="67">
        <v>0.206</v>
      </c>
    </row>
    <row r="729" spans="1:4" ht="12.75" customHeight="1">
      <c r="A729" s="64" t="s">
        <v>924</v>
      </c>
      <c r="B729" s="66">
        <v>15022</v>
      </c>
      <c r="C729" s="66">
        <v>9109</v>
      </c>
      <c r="D729" s="67">
        <v>0.649</v>
      </c>
    </row>
    <row r="730" spans="1:4" ht="12.75" customHeight="1">
      <c r="A730" s="64" t="s">
        <v>925</v>
      </c>
      <c r="B730" s="66">
        <v>14935</v>
      </c>
      <c r="C730" s="66">
        <v>13667</v>
      </c>
      <c r="D730" s="67">
        <v>0.093</v>
      </c>
    </row>
    <row r="731" spans="1:4" ht="12.75" customHeight="1">
      <c r="A731" s="64" t="s">
        <v>926</v>
      </c>
      <c r="B731" s="66">
        <v>14908</v>
      </c>
      <c r="C731" s="66">
        <v>12733</v>
      </c>
      <c r="D731" s="67">
        <v>0.171</v>
      </c>
    </row>
    <row r="732" spans="1:4" ht="12.75" customHeight="1">
      <c r="A732" s="64" t="s">
        <v>927</v>
      </c>
      <c r="B732" s="66">
        <v>14659</v>
      </c>
      <c r="C732" s="68" t="s">
        <v>561</v>
      </c>
      <c r="D732" s="68" t="s">
        <v>561</v>
      </c>
    </row>
    <row r="733" spans="1:4" ht="12.75" customHeight="1">
      <c r="A733" s="64" t="s">
        <v>928</v>
      </c>
      <c r="B733" s="66">
        <v>14109</v>
      </c>
      <c r="C733" s="66">
        <v>5198</v>
      </c>
      <c r="D733" s="67">
        <v>1.714</v>
      </c>
    </row>
    <row r="734" spans="1:4" ht="12.75" customHeight="1">
      <c r="A734" s="64" t="s">
        <v>929</v>
      </c>
      <c r="B734" s="66">
        <v>13650</v>
      </c>
      <c r="C734" s="66">
        <v>11397</v>
      </c>
      <c r="D734" s="67">
        <v>0.198</v>
      </c>
    </row>
    <row r="735" spans="1:4" ht="12.75" customHeight="1">
      <c r="A735" s="64" t="s">
        <v>930</v>
      </c>
      <c r="B735" s="66">
        <v>13396</v>
      </c>
      <c r="C735" s="66">
        <v>11675</v>
      </c>
      <c r="D735" s="67">
        <v>0.147</v>
      </c>
    </row>
    <row r="736" spans="1:4" ht="12.75" customHeight="1">
      <c r="A736" s="64" t="s">
        <v>931</v>
      </c>
      <c r="B736" s="66">
        <v>13138</v>
      </c>
      <c r="C736" s="66">
        <v>11108</v>
      </c>
      <c r="D736" s="67">
        <v>0.183</v>
      </c>
    </row>
    <row r="737" spans="1:4" ht="12.75" customHeight="1">
      <c r="A737" s="64" t="s">
        <v>932</v>
      </c>
      <c r="B737" s="66">
        <v>13096</v>
      </c>
      <c r="C737" s="66">
        <v>16052</v>
      </c>
      <c r="D737" s="67">
        <v>-0.184</v>
      </c>
    </row>
    <row r="738" spans="1:4" ht="12.75" customHeight="1">
      <c r="A738" s="64" t="s">
        <v>933</v>
      </c>
      <c r="B738" s="66">
        <v>13063</v>
      </c>
      <c r="C738" s="68" t="s">
        <v>561</v>
      </c>
      <c r="D738" s="68" t="s">
        <v>561</v>
      </c>
    </row>
    <row r="739" spans="1:4" ht="12.75" customHeight="1">
      <c r="A739" s="64" t="s">
        <v>934</v>
      </c>
      <c r="B739" s="66">
        <v>13031</v>
      </c>
      <c r="C739" s="66">
        <v>11076</v>
      </c>
      <c r="D739" s="67">
        <v>0.177</v>
      </c>
    </row>
    <row r="740" spans="1:4" ht="12.75" customHeight="1">
      <c r="A740" s="64" t="s">
        <v>935</v>
      </c>
      <c r="B740" s="66">
        <v>12829</v>
      </c>
      <c r="C740" s="66">
        <v>10613</v>
      </c>
      <c r="D740" s="67">
        <v>0.209</v>
      </c>
    </row>
    <row r="741" spans="1:4" ht="12.75" customHeight="1">
      <c r="A741" s="64" t="s">
        <v>936</v>
      </c>
      <c r="B741" s="66">
        <v>12651</v>
      </c>
      <c r="C741" s="66">
        <v>11143</v>
      </c>
      <c r="D741" s="67">
        <v>0.135</v>
      </c>
    </row>
    <row r="742" spans="1:4" ht="12.75" customHeight="1">
      <c r="A742" s="64" t="s">
        <v>937</v>
      </c>
      <c r="B742" s="66">
        <v>12601</v>
      </c>
      <c r="C742" s="66">
        <v>10356</v>
      </c>
      <c r="D742" s="67">
        <v>0.217</v>
      </c>
    </row>
    <row r="743" spans="1:4" ht="12.75" customHeight="1">
      <c r="A743" s="64" t="s">
        <v>938</v>
      </c>
      <c r="B743" s="66">
        <v>12387</v>
      </c>
      <c r="C743" s="66">
        <v>10413</v>
      </c>
      <c r="D743" s="67">
        <v>0.19</v>
      </c>
    </row>
    <row r="744" spans="1:4" ht="12.75" customHeight="1">
      <c r="A744" s="64" t="s">
        <v>939</v>
      </c>
      <c r="B744" s="66">
        <v>12064</v>
      </c>
      <c r="C744" s="66">
        <v>10406</v>
      </c>
      <c r="D744" s="67">
        <v>0.159</v>
      </c>
    </row>
    <row r="745" spans="1:4" ht="12.75" customHeight="1">
      <c r="A745" s="64" t="s">
        <v>940</v>
      </c>
      <c r="B745" s="66">
        <v>11866</v>
      </c>
      <c r="C745" s="66">
        <v>10359</v>
      </c>
      <c r="D745" s="67">
        <v>0.145</v>
      </c>
    </row>
    <row r="746" spans="1:4" ht="12.75" customHeight="1">
      <c r="A746" s="64" t="s">
        <v>941</v>
      </c>
      <c r="B746" s="66">
        <v>11405</v>
      </c>
      <c r="C746" s="66">
        <v>9773</v>
      </c>
      <c r="D746" s="67">
        <v>0.167</v>
      </c>
    </row>
    <row r="747" spans="1:4" ht="12.75" customHeight="1">
      <c r="A747" s="64" t="s">
        <v>942</v>
      </c>
      <c r="B747" s="66">
        <v>11350</v>
      </c>
      <c r="C747" s="66">
        <v>10015</v>
      </c>
      <c r="D747" s="67">
        <v>0.133</v>
      </c>
    </row>
    <row r="748" spans="1:4" ht="12.75" customHeight="1">
      <c r="A748" s="64" t="s">
        <v>943</v>
      </c>
      <c r="B748" s="66">
        <v>11000</v>
      </c>
      <c r="C748" s="66">
        <v>7837</v>
      </c>
      <c r="D748" s="67">
        <v>0.404</v>
      </c>
    </row>
    <row r="749" spans="1:4" ht="12.75" customHeight="1">
      <c r="A749" s="64" t="s">
        <v>944</v>
      </c>
      <c r="B749" s="66">
        <v>10940</v>
      </c>
      <c r="C749" s="66">
        <v>9512</v>
      </c>
      <c r="D749" s="67">
        <v>0.15</v>
      </c>
    </row>
    <row r="750" spans="1:4" ht="12.75" customHeight="1">
      <c r="A750" s="64" t="s">
        <v>945</v>
      </c>
      <c r="B750" s="66">
        <v>10776</v>
      </c>
      <c r="C750" s="68" t="s">
        <v>561</v>
      </c>
      <c r="D750" s="68" t="s">
        <v>561</v>
      </c>
    </row>
    <row r="751" spans="1:4" ht="12.75" customHeight="1">
      <c r="A751" s="64" t="s">
        <v>946</v>
      </c>
      <c r="B751" s="66">
        <v>10578</v>
      </c>
      <c r="C751" s="66">
        <v>8725</v>
      </c>
      <c r="D751" s="67">
        <v>0.212</v>
      </c>
    </row>
    <row r="752" spans="1:4" ht="12.75" customHeight="1">
      <c r="A752" s="64" t="s">
        <v>947</v>
      </c>
      <c r="B752" s="66">
        <v>10129</v>
      </c>
      <c r="C752" s="66">
        <v>10327</v>
      </c>
      <c r="D752" s="67">
        <v>-0.019</v>
      </c>
    </row>
    <row r="753" spans="1:4" ht="12.75" customHeight="1">
      <c r="A753" s="64" t="s">
        <v>948</v>
      </c>
      <c r="B753" s="66">
        <v>9898</v>
      </c>
      <c r="C753" s="66">
        <v>8443</v>
      </c>
      <c r="D753" s="67">
        <v>0.172</v>
      </c>
    </row>
    <row r="754" spans="1:4" ht="12.75" customHeight="1">
      <c r="A754" s="64" t="s">
        <v>949</v>
      </c>
      <c r="B754" s="66">
        <v>9762</v>
      </c>
      <c r="C754" s="66">
        <v>6133</v>
      </c>
      <c r="D754" s="67">
        <v>0.592</v>
      </c>
    </row>
    <row r="755" spans="1:4" ht="12.75" customHeight="1">
      <c r="A755" s="64" t="s">
        <v>950</v>
      </c>
      <c r="B755" s="66">
        <v>9744</v>
      </c>
      <c r="C755" s="66">
        <v>8533</v>
      </c>
      <c r="D755" s="67">
        <v>0.142</v>
      </c>
    </row>
    <row r="756" spans="1:4" ht="12.75" customHeight="1">
      <c r="A756" s="64" t="s">
        <v>951</v>
      </c>
      <c r="B756" s="66">
        <v>9145</v>
      </c>
      <c r="C756" s="66">
        <v>6424</v>
      </c>
      <c r="D756" s="67">
        <v>0.424</v>
      </c>
    </row>
    <row r="757" spans="1:4" ht="12.75" customHeight="1">
      <c r="A757" s="64" t="s">
        <v>952</v>
      </c>
      <c r="B757" s="66">
        <v>8995</v>
      </c>
      <c r="C757" s="66">
        <v>7789</v>
      </c>
      <c r="D757" s="67">
        <v>0.155</v>
      </c>
    </row>
    <row r="758" spans="1:4" ht="12.75" customHeight="1">
      <c r="A758" s="64" t="s">
        <v>953</v>
      </c>
      <c r="B758" s="66">
        <v>8789</v>
      </c>
      <c r="C758" s="66">
        <v>7883</v>
      </c>
      <c r="D758" s="67">
        <v>0.115</v>
      </c>
    </row>
    <row r="759" spans="1:4" ht="12.75" customHeight="1">
      <c r="A759" s="64" t="s">
        <v>954</v>
      </c>
      <c r="B759" s="66">
        <v>8667</v>
      </c>
      <c r="C759" s="66">
        <v>6537</v>
      </c>
      <c r="D759" s="67">
        <v>0.326</v>
      </c>
    </row>
    <row r="760" spans="1:4" ht="12.75" customHeight="1">
      <c r="A760" s="64" t="s">
        <v>955</v>
      </c>
      <c r="B760" s="66">
        <v>8605</v>
      </c>
      <c r="C760" s="66">
        <v>6836</v>
      </c>
      <c r="D760" s="67">
        <v>0.259</v>
      </c>
    </row>
    <row r="761" spans="1:4" ht="12.75" customHeight="1">
      <c r="A761" s="64" t="s">
        <v>956</v>
      </c>
      <c r="B761" s="66">
        <v>8603</v>
      </c>
      <c r="C761" s="66">
        <v>7805</v>
      </c>
      <c r="D761" s="67">
        <v>0.102</v>
      </c>
    </row>
    <row r="762" spans="1:4" ht="12.75" customHeight="1">
      <c r="A762" s="64" t="s">
        <v>957</v>
      </c>
      <c r="B762" s="66">
        <v>8540</v>
      </c>
      <c r="C762" s="66">
        <v>6261</v>
      </c>
      <c r="D762" s="67">
        <v>0.364</v>
      </c>
    </row>
    <row r="763" spans="1:4" ht="12.75" customHeight="1">
      <c r="A763" s="64" t="s">
        <v>958</v>
      </c>
      <c r="B763" s="66">
        <v>8528</v>
      </c>
      <c r="C763" s="66">
        <v>7641</v>
      </c>
      <c r="D763" s="67">
        <v>0.116</v>
      </c>
    </row>
    <row r="764" spans="1:4" ht="12.75" customHeight="1">
      <c r="A764" s="64" t="s">
        <v>959</v>
      </c>
      <c r="B764" s="66">
        <v>8474</v>
      </c>
      <c r="C764" s="66">
        <v>7765</v>
      </c>
      <c r="D764" s="67">
        <v>0.091</v>
      </c>
    </row>
    <row r="765" spans="1:4" ht="12.75" customHeight="1">
      <c r="A765" s="64" t="s">
        <v>960</v>
      </c>
      <c r="B765" s="66">
        <v>8033</v>
      </c>
      <c r="C765" s="66">
        <v>6856</v>
      </c>
      <c r="D765" s="67">
        <v>0.172</v>
      </c>
    </row>
    <row r="766" spans="1:4" ht="12.75" customHeight="1">
      <c r="A766" s="64" t="s">
        <v>961</v>
      </c>
      <c r="B766" s="66">
        <v>7722</v>
      </c>
      <c r="C766" s="66">
        <v>10032</v>
      </c>
      <c r="D766" s="67">
        <v>-0.23</v>
      </c>
    </row>
    <row r="767" spans="1:4" ht="12.75" customHeight="1">
      <c r="A767" s="64" t="s">
        <v>962</v>
      </c>
      <c r="B767" s="66">
        <v>7613</v>
      </c>
      <c r="C767" s="66">
        <v>6259</v>
      </c>
      <c r="D767" s="67">
        <v>0.216</v>
      </c>
    </row>
    <row r="768" spans="1:4" ht="12.75" customHeight="1">
      <c r="A768" s="64" t="s">
        <v>963</v>
      </c>
      <c r="B768" s="66">
        <v>7443</v>
      </c>
      <c r="C768" s="66">
        <v>6596</v>
      </c>
      <c r="D768" s="67">
        <v>0.128</v>
      </c>
    </row>
    <row r="769" spans="1:4" ht="12.75" customHeight="1">
      <c r="A769" s="64" t="s">
        <v>964</v>
      </c>
      <c r="B769" s="66">
        <v>7270</v>
      </c>
      <c r="C769" s="66">
        <v>7873</v>
      </c>
      <c r="D769" s="67">
        <v>-0.077</v>
      </c>
    </row>
    <row r="770" spans="1:4" ht="12.75" customHeight="1">
      <c r="A770" s="64" t="s">
        <v>965</v>
      </c>
      <c r="B770" s="66">
        <v>6730</v>
      </c>
      <c r="C770" s="66">
        <v>5960</v>
      </c>
      <c r="D770" s="67">
        <v>0.129</v>
      </c>
    </row>
    <row r="771" spans="1:4" ht="12.75" customHeight="1">
      <c r="A771" s="64" t="s">
        <v>966</v>
      </c>
      <c r="B771" s="66">
        <v>6454</v>
      </c>
      <c r="C771" s="66">
        <v>5795</v>
      </c>
      <c r="D771" s="67">
        <v>0.114</v>
      </c>
    </row>
    <row r="772" spans="1:4" ht="12.75" customHeight="1">
      <c r="A772" s="64" t="s">
        <v>967</v>
      </c>
      <c r="B772" s="66">
        <v>6331</v>
      </c>
      <c r="C772" s="66">
        <v>4911</v>
      </c>
      <c r="D772" s="67">
        <v>0.289</v>
      </c>
    </row>
    <row r="773" spans="1:4" ht="12.75" customHeight="1">
      <c r="A773" s="64" t="s">
        <v>968</v>
      </c>
      <c r="B773" s="66">
        <v>6101</v>
      </c>
      <c r="C773" s="66">
        <v>5406</v>
      </c>
      <c r="D773" s="67">
        <v>0.129</v>
      </c>
    </row>
    <row r="774" spans="1:4" ht="12.75" customHeight="1">
      <c r="A774" s="64" t="s">
        <v>969</v>
      </c>
      <c r="B774" s="66">
        <v>6026</v>
      </c>
      <c r="C774" s="66">
        <v>5437</v>
      </c>
      <c r="D774" s="67">
        <v>0.108</v>
      </c>
    </row>
    <row r="775" spans="1:4" ht="12.75" customHeight="1">
      <c r="A775" s="64" t="s">
        <v>970</v>
      </c>
      <c r="B775" s="66">
        <v>6004</v>
      </c>
      <c r="C775" s="66">
        <v>5027</v>
      </c>
      <c r="D775" s="67">
        <v>0.194</v>
      </c>
    </row>
    <row r="776" spans="1:4" ht="12.75" customHeight="1">
      <c r="A776" s="64" t="s">
        <v>971</v>
      </c>
      <c r="B776" s="66">
        <v>5928</v>
      </c>
      <c r="C776" s="66">
        <v>5355</v>
      </c>
      <c r="D776" s="67">
        <v>0.107</v>
      </c>
    </row>
    <row r="777" spans="1:4" ht="12.75" customHeight="1">
      <c r="A777" s="64" t="s">
        <v>972</v>
      </c>
      <c r="B777" s="66">
        <v>5736</v>
      </c>
      <c r="C777" s="66">
        <v>4573</v>
      </c>
      <c r="D777" s="67">
        <v>0.254</v>
      </c>
    </row>
    <row r="778" spans="1:4" ht="12.75" customHeight="1">
      <c r="A778" s="64" t="s">
        <v>973</v>
      </c>
      <c r="B778" s="66">
        <v>5310</v>
      </c>
      <c r="C778" s="66">
        <v>4429</v>
      </c>
      <c r="D778" s="67">
        <v>0.199</v>
      </c>
    </row>
    <row r="779" spans="1:4" ht="12.75" customHeight="1">
      <c r="A779" s="64" t="s">
        <v>974</v>
      </c>
      <c r="B779" s="66">
        <v>4890</v>
      </c>
      <c r="C779" s="66">
        <v>3780</v>
      </c>
      <c r="D779" s="67">
        <v>0.294</v>
      </c>
    </row>
    <row r="780" spans="1:4" ht="12.75" customHeight="1">
      <c r="A780" s="64" t="s">
        <v>975</v>
      </c>
      <c r="B780" s="66">
        <v>4816</v>
      </c>
      <c r="C780" s="66">
        <v>3313</v>
      </c>
      <c r="D780" s="67">
        <v>0.454</v>
      </c>
    </row>
    <row r="781" spans="1:4" ht="12.75" customHeight="1">
      <c r="A781" s="64" t="s">
        <v>976</v>
      </c>
      <c r="B781" s="66">
        <v>4801</v>
      </c>
      <c r="C781" s="66">
        <v>3833</v>
      </c>
      <c r="D781" s="67">
        <v>0.253</v>
      </c>
    </row>
    <row r="782" spans="1:4" ht="12.75" customHeight="1">
      <c r="A782" s="64" t="s">
        <v>977</v>
      </c>
      <c r="B782" s="66">
        <v>4700</v>
      </c>
      <c r="C782" s="66">
        <v>4025</v>
      </c>
      <c r="D782" s="67">
        <v>0.168</v>
      </c>
    </row>
    <row r="783" spans="1:4" ht="12.75" customHeight="1">
      <c r="A783" s="64" t="s">
        <v>978</v>
      </c>
      <c r="B783" s="66">
        <v>4239</v>
      </c>
      <c r="C783" s="66">
        <v>3902</v>
      </c>
      <c r="D783" s="67">
        <v>0.086</v>
      </c>
    </row>
    <row r="784" spans="1:4" ht="12.75" customHeight="1">
      <c r="A784" s="64" t="s">
        <v>979</v>
      </c>
      <c r="B784" s="66">
        <v>4034</v>
      </c>
      <c r="C784" s="66">
        <v>2478</v>
      </c>
      <c r="D784" s="67">
        <v>0.628</v>
      </c>
    </row>
    <row r="785" spans="1:4" ht="12.75" customHeight="1">
      <c r="A785" s="64" t="s">
        <v>980</v>
      </c>
      <c r="B785" s="66">
        <v>3696</v>
      </c>
      <c r="C785" s="66">
        <v>2936</v>
      </c>
      <c r="D785" s="67">
        <v>0.259</v>
      </c>
    </row>
    <row r="786" spans="1:4" ht="12.75" customHeight="1">
      <c r="A786" s="64" t="s">
        <v>981</v>
      </c>
      <c r="B786" s="66">
        <v>3244</v>
      </c>
      <c r="C786" s="68" t="s">
        <v>561</v>
      </c>
      <c r="D786" s="68" t="s">
        <v>561</v>
      </c>
    </row>
    <row r="787" spans="1:4" ht="12.75" customHeight="1">
      <c r="A787" s="64" t="s">
        <v>982</v>
      </c>
      <c r="B787" s="66">
        <v>3027</v>
      </c>
      <c r="C787" s="66">
        <v>2647</v>
      </c>
      <c r="D787" s="67">
        <v>0.144</v>
      </c>
    </row>
    <row r="788" spans="1:4" ht="12.75" customHeight="1">
      <c r="A788" s="64" t="s">
        <v>983</v>
      </c>
      <c r="B788" s="66">
        <v>1956</v>
      </c>
      <c r="C788" s="66">
        <v>1931</v>
      </c>
      <c r="D788" s="67">
        <v>0.013</v>
      </c>
    </row>
    <row r="789" spans="1:4" ht="12.75" customHeight="1">
      <c r="A789" s="64" t="s">
        <v>984</v>
      </c>
      <c r="B789" s="66">
        <v>1837</v>
      </c>
      <c r="C789" s="66">
        <v>1730</v>
      </c>
      <c r="D789" s="67">
        <v>0.062</v>
      </c>
    </row>
    <row r="790" spans="1:7" ht="12.75" customHeight="1">
      <c r="A790" s="64" t="s">
        <v>985</v>
      </c>
      <c r="B790" s="66">
        <v>571</v>
      </c>
      <c r="C790" s="66">
        <v>488</v>
      </c>
      <c r="D790" s="67">
        <v>0.17</v>
      </c>
      <c r="F790" s="69">
        <f>SUM(B706:B790)</f>
        <v>926116</v>
      </c>
      <c r="G790" s="69">
        <f>SUM(C706:C790)</f>
        <v>736632</v>
      </c>
    </row>
    <row r="793" spans="2:7" ht="12.75" customHeight="1">
      <c r="B793" s="69">
        <f>SUM(B6:B792)</f>
        <v>411182953</v>
      </c>
      <c r="C793" s="69">
        <f>SUM(C6:C792)</f>
        <v>341576978</v>
      </c>
      <c r="F793" s="69">
        <f>SUM(F6:F792)</f>
        <v>411182953</v>
      </c>
      <c r="G793" s="69">
        <f>SUM(G6:G792)</f>
        <v>341576978</v>
      </c>
    </row>
    <row r="798" ht="12.75" customHeight="1">
      <c r="A798" t="s">
        <v>986</v>
      </c>
    </row>
    <row r="802" ht="12.75" customHeight="1">
      <c r="B802" s="73" t="s">
        <v>98</v>
      </c>
    </row>
    <row r="803" spans="2:4" ht="12.75" customHeight="1">
      <c r="B803" s="73" t="s">
        <v>996</v>
      </c>
      <c r="D803" s="73" t="s">
        <v>997</v>
      </c>
    </row>
    <row r="804" spans="1:4" ht="12.75" customHeight="1">
      <c r="A804" s="74" t="s">
        <v>995</v>
      </c>
      <c r="B804" s="75">
        <v>39263</v>
      </c>
      <c r="D804" s="76" t="s">
        <v>291</v>
      </c>
    </row>
    <row r="806" spans="1:4" ht="12.75" customHeight="1">
      <c r="A806" t="s">
        <v>994</v>
      </c>
      <c r="B806" s="71">
        <f>+F105</f>
        <v>313922769</v>
      </c>
      <c r="C806" s="71"/>
      <c r="D806" s="71">
        <f>+B806/100</f>
        <v>3139227.69</v>
      </c>
    </row>
    <row r="807" spans="1:4" ht="12.75" customHeight="1">
      <c r="A807" t="s">
        <v>987</v>
      </c>
      <c r="B807" s="70">
        <f>+F205</f>
        <v>48163282</v>
      </c>
      <c r="C807" s="70"/>
      <c r="D807" s="70">
        <f aca="true" t="shared" si="0" ref="D807:D812">+B807/100</f>
        <v>481632.82</v>
      </c>
    </row>
    <row r="808" spans="1:4" ht="12.75" customHeight="1">
      <c r="A808" t="s">
        <v>988</v>
      </c>
      <c r="B808" s="70">
        <f>+F305</f>
        <v>21908909</v>
      </c>
      <c r="C808" s="70"/>
      <c r="D808" s="70">
        <f t="shared" si="0"/>
        <v>219089.09</v>
      </c>
    </row>
    <row r="809" spans="1:4" ht="12.75" customHeight="1">
      <c r="A809" t="s">
        <v>989</v>
      </c>
      <c r="B809" s="70">
        <f>+F405</f>
        <v>11863487</v>
      </c>
      <c r="C809" s="70"/>
      <c r="D809" s="70">
        <f t="shared" si="0"/>
        <v>118634.87</v>
      </c>
    </row>
    <row r="810" spans="1:4" ht="12.75" customHeight="1">
      <c r="A810" t="s">
        <v>990</v>
      </c>
      <c r="B810" s="70">
        <f>+F505</f>
        <v>7186709</v>
      </c>
      <c r="C810" s="70"/>
      <c r="D810" s="70">
        <f t="shared" si="0"/>
        <v>71867.09</v>
      </c>
    </row>
    <row r="811" spans="1:4" ht="12.75" customHeight="1">
      <c r="A811" t="s">
        <v>991</v>
      </c>
      <c r="B811" s="70">
        <f>+F605</f>
        <v>4588858</v>
      </c>
      <c r="C811" s="70"/>
      <c r="D811" s="70">
        <f t="shared" si="0"/>
        <v>45888.58</v>
      </c>
    </row>
    <row r="812" spans="1:4" ht="12.75" customHeight="1">
      <c r="A812" t="s">
        <v>992</v>
      </c>
      <c r="B812" s="70">
        <f>+F705</f>
        <v>2622823</v>
      </c>
      <c r="C812" s="70"/>
      <c r="D812" s="70">
        <f t="shared" si="0"/>
        <v>26228.23</v>
      </c>
    </row>
    <row r="813" spans="1:4" ht="12.75" customHeight="1">
      <c r="A813" t="s">
        <v>993</v>
      </c>
      <c r="B813" s="70">
        <f>+F790</f>
        <v>926116</v>
      </c>
      <c r="C813" s="70"/>
      <c r="D813" s="70">
        <f>+B813/85</f>
        <v>10895.482352941177</v>
      </c>
    </row>
    <row r="814" spans="2:4" ht="12.75" customHeight="1">
      <c r="B814" s="70"/>
      <c r="C814" s="70"/>
      <c r="D814" s="70"/>
    </row>
    <row r="815" spans="2:4" ht="12.75" customHeight="1">
      <c r="B815" s="72">
        <f>SUM(B806:B814)</f>
        <v>411182953</v>
      </c>
      <c r="C815" s="71"/>
      <c r="D815" s="71">
        <f>+B815/785</f>
        <v>523799.9401273885</v>
      </c>
    </row>
    <row r="816" spans="2:3" ht="12.75" customHeight="1">
      <c r="B816" s="70"/>
      <c r="C816" s="70"/>
    </row>
    <row r="835" ht="12.75" customHeight="1">
      <c r="L835" s="1">
        <v>524000000</v>
      </c>
    </row>
    <row r="836" spans="2:12" ht="12.75" customHeight="1">
      <c r="B836">
        <v>524000000</v>
      </c>
      <c r="L836" s="1">
        <v>785</v>
      </c>
    </row>
    <row r="837" ht="12.75" customHeight="1">
      <c r="B837">
        <v>785</v>
      </c>
    </row>
    <row r="838" ht="12.75" customHeight="1">
      <c r="L838" s="1">
        <f>+L835*L836</f>
        <v>411340000000</v>
      </c>
    </row>
  </sheetData>
  <mergeCells count="4">
    <mergeCell ref="B3:C3"/>
    <mergeCell ref="A4:A5"/>
    <mergeCell ref="B4:B5"/>
    <mergeCell ref="C4:C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Meehan</dc:creator>
  <cp:keywords/>
  <dc:description/>
  <cp:lastModifiedBy>Ed Meehan</cp:lastModifiedBy>
  <cp:lastPrinted>2008-10-18T13:52:49Z</cp:lastPrinted>
  <dcterms:created xsi:type="dcterms:W3CDTF">2008-01-29T13:34:59Z</dcterms:created>
  <dcterms:modified xsi:type="dcterms:W3CDTF">2008-10-28T02:22:24Z</dcterms:modified>
  <cp:category/>
  <cp:version/>
  <cp:contentType/>
  <cp:contentStatus/>
</cp:coreProperties>
</file>